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linkmobile-my.sharepoint.com/personal/tom_rogn_linkmobility_com/Documents/Documents/1Q24/"/>
    </mc:Choice>
  </mc:AlternateContent>
  <xr:revisionPtr revIDLastSave="0" documentId="8_{149AB87E-8404-4346-A488-78293BA527E6}" xr6:coauthVersionLast="47" xr6:coauthVersionMax="47" xr10:uidLastSave="{00000000-0000-0000-0000-000000000000}"/>
  <bookViews>
    <workbookView xWindow="-108" yWindow="-108" windowWidth="23256" windowHeight="12576" xr2:uid="{00000000-000D-0000-FFFF-FFFF00000000}"/>
  </bookViews>
  <sheets>
    <sheet name="PnL" sheetId="1" r:id="rId1"/>
    <sheet name="BS" sheetId="6" r:id="rId2"/>
    <sheet name="CF" sheetId="5" r:id="rId3"/>
    <sheet name="Segment"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5" l="1"/>
  <c r="L38" i="5"/>
  <c r="E19" i="5"/>
  <c r="E8" i="5"/>
  <c r="L20" i="5"/>
  <c r="M20" i="5"/>
  <c r="N20" i="5"/>
  <c r="C20" i="5"/>
  <c r="C44" i="5" s="1"/>
  <c r="C48" i="5" s="1"/>
  <c r="D20" i="5"/>
  <c r="D44" i="5" s="1"/>
  <c r="D48" i="5" s="1"/>
  <c r="F20" i="5"/>
  <c r="G20" i="5"/>
  <c r="H20" i="5"/>
  <c r="I20" i="5"/>
  <c r="J20" i="5"/>
  <c r="B20" i="5"/>
  <c r="E41" i="5"/>
  <c r="D41" i="5"/>
  <c r="C41" i="5"/>
  <c r="B41" i="5"/>
  <c r="B44" i="5" s="1"/>
  <c r="B48" i="5" s="1"/>
  <c r="B30" i="5"/>
  <c r="C30" i="5"/>
  <c r="D30" i="5"/>
  <c r="E30" i="5"/>
  <c r="E20" i="5" l="1"/>
  <c r="E44" i="5" l="1"/>
  <c r="E48" i="5" l="1"/>
  <c r="L41" i="5" l="1"/>
  <c r="L30" i="5"/>
  <c r="L28" i="1"/>
  <c r="L44" i="5" l="1"/>
  <c r="N41" i="5"/>
  <c r="N30" i="5"/>
  <c r="M41" i="5"/>
  <c r="M30" i="5"/>
  <c r="M44" i="5" s="1"/>
  <c r="F41" i="5"/>
  <c r="G41" i="5"/>
  <c r="H41" i="5"/>
  <c r="I41" i="5"/>
  <c r="J41" i="5"/>
  <c r="F30" i="5"/>
  <c r="F44" i="5" s="1"/>
  <c r="F48" i="5" s="1"/>
  <c r="G30" i="5"/>
  <c r="G44" i="5" s="1"/>
  <c r="G48" i="5" s="1"/>
  <c r="H30" i="5"/>
  <c r="I30" i="5"/>
  <c r="J30" i="5"/>
  <c r="I44" i="6"/>
  <c r="I46" i="6" s="1"/>
  <c r="H42" i="6"/>
  <c r="H44" i="6" s="1"/>
  <c r="H46" i="6" s="1"/>
  <c r="G42" i="6"/>
  <c r="G34" i="6"/>
  <c r="I34" i="6"/>
  <c r="H15" i="6"/>
  <c r="H21" i="6"/>
  <c r="G21" i="6"/>
  <c r="G15" i="6"/>
  <c r="J44" i="5" l="1"/>
  <c r="J48" i="5" s="1"/>
  <c r="N44" i="5"/>
  <c r="N48" i="5" s="1"/>
  <c r="I44" i="5"/>
  <c r="I48" i="5" s="1"/>
  <c r="H44" i="5"/>
  <c r="H48" i="5" s="1"/>
  <c r="L48" i="5"/>
  <c r="G23" i="6"/>
  <c r="M48" i="5"/>
  <c r="G44" i="6"/>
  <c r="G46" i="6" s="1"/>
  <c r="H23" i="6"/>
  <c r="M15" i="6" l="1"/>
  <c r="J42" i="6"/>
  <c r="J34" i="6"/>
  <c r="J27" i="6"/>
  <c r="J15" i="6"/>
  <c r="J21" i="6"/>
  <c r="J44" i="6" l="1"/>
  <c r="J46" i="6" s="1"/>
  <c r="J23" i="6"/>
  <c r="N17" i="1" l="1"/>
  <c r="J17" i="1"/>
  <c r="I38" i="1" l="1"/>
  <c r="C7" i="1" l="1"/>
  <c r="C14" i="1"/>
  <c r="G14" i="1"/>
  <c r="F14" i="1"/>
  <c r="G7" i="1"/>
  <c r="F7" i="1"/>
  <c r="D14" i="1"/>
  <c r="E14" i="1"/>
  <c r="E7" i="1"/>
  <c r="D7" i="1"/>
  <c r="G38" i="1" l="1"/>
  <c r="H7" i="1" l="1"/>
  <c r="H38" i="1"/>
  <c r="H14" i="1"/>
  <c r="L14" i="1" l="1"/>
  <c r="L7" i="1"/>
  <c r="B14" i="1" l="1"/>
  <c r="B7" i="1"/>
  <c r="L38" i="1" l="1"/>
</calcChain>
</file>

<file path=xl/sharedStrings.xml><?xml version="1.0" encoding="utf-8"?>
<sst xmlns="http://schemas.openxmlformats.org/spreadsheetml/2006/main" count="186" uniqueCount="130">
  <si>
    <t>LINK Mobility</t>
  </si>
  <si>
    <t>Amounts in Thousands NOK</t>
  </si>
  <si>
    <t>Income statement</t>
  </si>
  <si>
    <t>Q1'22</t>
  </si>
  <si>
    <t>Q2'22</t>
  </si>
  <si>
    <t>Q3'22</t>
  </si>
  <si>
    <t>Q4'22</t>
  </si>
  <si>
    <t>Q1'23</t>
  </si>
  <si>
    <t>Q2'23</t>
  </si>
  <si>
    <t>Q3'23</t>
  </si>
  <si>
    <t>REVENUE</t>
  </si>
  <si>
    <t>Total operating revenue</t>
  </si>
  <si>
    <t>Direct cost of services rendered</t>
  </si>
  <si>
    <t>Gross profit</t>
  </si>
  <si>
    <t>Payroll and related expenses</t>
  </si>
  <si>
    <t>Other operating expenses</t>
  </si>
  <si>
    <t>Adjusted EBITDA</t>
  </si>
  <si>
    <t>Restructuring cost</t>
  </si>
  <si>
    <t>Share based compensation</t>
  </si>
  <si>
    <t>Expenses related to acquisitions</t>
  </si>
  <si>
    <t>Total</t>
  </si>
  <si>
    <t>EBITDA</t>
  </si>
  <si>
    <t>Depreciation and amortization</t>
  </si>
  <si>
    <t>Impairment of intangible assets and goodwill</t>
  </si>
  <si>
    <t>Operating profit (loss)</t>
  </si>
  <si>
    <t>Net currency exchange gains (losses)</t>
  </si>
  <si>
    <t>Net interest expenses</t>
  </si>
  <si>
    <t>Net other financial expenses</t>
  </si>
  <si>
    <t>Net financial income (expense)</t>
  </si>
  <si>
    <t>Profit (loss) before income tax</t>
  </si>
  <si>
    <t>Income tax</t>
  </si>
  <si>
    <t>Profit (loss) from continuing operations</t>
  </si>
  <si>
    <t>Profit (loss) from discontinued operations</t>
  </si>
  <si>
    <t>Profit (loss) for the period</t>
  </si>
  <si>
    <t>(Loss) profit attributable to:</t>
  </si>
  <si>
    <t>Owners of the company</t>
  </si>
  <si>
    <t>Earnings per share (NOK/share):</t>
  </si>
  <si>
    <t>Financial position</t>
  </si>
  <si>
    <t>Assets</t>
  </si>
  <si>
    <t>Non-current assets</t>
  </si>
  <si>
    <t>Goodwill</t>
  </si>
  <si>
    <t>Other intangible assets</t>
  </si>
  <si>
    <t>Right-of-use-assets</t>
  </si>
  <si>
    <t>Equipment and fixtures</t>
  </si>
  <si>
    <t>Deferred tax assets</t>
  </si>
  <si>
    <t>Other non-current assets</t>
  </si>
  <si>
    <t>Current assets</t>
  </si>
  <si>
    <t>Trade and other receivables</t>
  </si>
  <si>
    <t>Cash and cash equivalents</t>
  </si>
  <si>
    <t>Total assets</t>
  </si>
  <si>
    <t>Equity &amp; Liabilities</t>
  </si>
  <si>
    <t>Shareholders equity</t>
  </si>
  <si>
    <t>Total equity</t>
  </si>
  <si>
    <t>Long-term liabilities</t>
  </si>
  <si>
    <t>Long-term borrowings</t>
  </si>
  <si>
    <t>Lease liabilities</t>
  </si>
  <si>
    <t>Deferred tax liabilities</t>
  </si>
  <si>
    <t>Other long-term liabilities</t>
  </si>
  <si>
    <t>Total non-current liabilities</t>
  </si>
  <si>
    <t>Short-term liabilities:</t>
  </si>
  <si>
    <t>Short-term borrowings</t>
  </si>
  <si>
    <t>Trade and other payables</t>
  </si>
  <si>
    <t>Tax payable</t>
  </si>
  <si>
    <t>Total current liabilities</t>
  </si>
  <si>
    <t>Total liabilities</t>
  </si>
  <si>
    <t>Total liabilities and equity</t>
  </si>
  <si>
    <t xml:space="preserve">LINK Mobility </t>
  </si>
  <si>
    <t>Cash flow statement</t>
  </si>
  <si>
    <t>Net cash flows from operating activities</t>
  </si>
  <si>
    <t>Adjustments for:</t>
  </si>
  <si>
    <t>Taxes paid</t>
  </si>
  <si>
    <t>Finance income (expense)</t>
  </si>
  <si>
    <t>Employee benefit - share based payments</t>
  </si>
  <si>
    <t>Net losses (gains) from disposals</t>
  </si>
  <si>
    <t>Change in other provisions</t>
  </si>
  <si>
    <t>Change in trade and other receivables</t>
  </si>
  <si>
    <t>Change in trade and other payables</t>
  </si>
  <si>
    <t>Net cash flows from investing activities</t>
  </si>
  <si>
    <t>Payment for equipment and fixtures</t>
  </si>
  <si>
    <t>Payment for intangible assets</t>
  </si>
  <si>
    <t>Payment for acquisition of subsidiary, net of cash acquired</t>
  </si>
  <si>
    <t>Disposal of subsidiary</t>
  </si>
  <si>
    <t>Purchase price adjustment subsidiary</t>
  </si>
  <si>
    <t>Proceeds on issue of shares</t>
  </si>
  <si>
    <t>Repayment of equity</t>
  </si>
  <si>
    <t>Proceeds from borrowings</t>
  </si>
  <si>
    <t>Repayment of borrowings</t>
  </si>
  <si>
    <t>Interest paid</t>
  </si>
  <si>
    <t>Principal elements of lease payments</t>
  </si>
  <si>
    <t>Net cash flows from financing activities</t>
  </si>
  <si>
    <t>Effect of foreign exchange rate changes</t>
  </si>
  <si>
    <t>Cash and equivalents at beginning of period</t>
  </si>
  <si>
    <t>Northern Europe</t>
  </si>
  <si>
    <t>Central Europe</t>
  </si>
  <si>
    <t>Western Europe</t>
  </si>
  <si>
    <t>Global Messaging</t>
  </si>
  <si>
    <t>Adj. EBITDA</t>
  </si>
  <si>
    <t>Group OPEX</t>
  </si>
  <si>
    <t>Short-term liabilities held as available for sale</t>
  </si>
  <si>
    <t>Q4'23</t>
  </si>
  <si>
    <t>Current assets held as available for sale</t>
  </si>
  <si>
    <t>Investment in bonds</t>
  </si>
  <si>
    <t>Q1'24</t>
  </si>
  <si>
    <t>Profit (loss) before income tax from continuing operations</t>
  </si>
  <si>
    <t>Net cash flows from operating activities from continuing operations</t>
  </si>
  <si>
    <t>Net cash flows from operating activities from discontinued operations</t>
  </si>
  <si>
    <t>Net cash flows from investing activities from continuing operations</t>
  </si>
  <si>
    <t>Net cash flows from investing activities from discontinued operations</t>
  </si>
  <si>
    <t>Net cash flows from financing activities from continuing operations</t>
  </si>
  <si>
    <t>Net cash flows from financing activities from discontinued operations</t>
  </si>
  <si>
    <t>Net change in cash and cash equivalents</t>
  </si>
  <si>
    <t>Less: Cash and equivalents at end of the period (held for sale)</t>
  </si>
  <si>
    <t>Cash and equivalents at end of the period from continuing operations</t>
  </si>
  <si>
    <t>Diluted (loss) earnings per share from discontinued operations</t>
  </si>
  <si>
    <t>Diluted (loss) earnings per share from continuing operations</t>
  </si>
  <si>
    <t>Basic earnings (loss) per share from continuing operations</t>
  </si>
  <si>
    <t>Basic earnings (loss) per share from discontinued operations</t>
  </si>
  <si>
    <t>Basic earnings (loss) per share from total operations*</t>
  </si>
  <si>
    <t>Diluted earnings (loss) per share from total operations*</t>
  </si>
  <si>
    <t>YTD 2024</t>
  </si>
  <si>
    <t>YTD 2022</t>
  </si>
  <si>
    <t>YTD 2023</t>
  </si>
  <si>
    <t>NOTE: Following the divestiture of Message Broadcast LLC, completed on January 3rd, 2024, the US subsidiary is reported as discontinued operations in the profit and loss statement. All figures presented above are otherwise exclusive of Message Broadcast LLC.
Both basic earnings (loss) per share from total operations and diluted earnings (loss) per share from total operations are inclusive Message Broadcast LLC.</t>
  </si>
  <si>
    <t>NOTE: Following the divestiture of Message Broadcast LLC, completed on January 3rd, 2024, the US subsidiary is reported as assets or liabilities held as available for sale in the balance sheet in FY2023. All figures presented above for FY2023 are otherwise exclusive of Message Broadcast LLC.</t>
  </si>
  <si>
    <t>NOTE: Following the divestiture of Message Broadcast LLC, completed on January 3rd, 2024, the US subsidiary is reported as a separate line in each of the categories presented in the statement of cash flow. All figures presented above are otherwise exclusive of Message Broadcast LLC.</t>
  </si>
  <si>
    <t>NOTE: Following the divestiture of Message Broadcast LLC, completed on January 3rd, 2024, all figures presented above are exclusive of Message Broadcast LLC.</t>
  </si>
  <si>
    <t>Segment reporting*</t>
  </si>
  <si>
    <t xml:space="preserve">* Beginning in the first quarter 2024, the Netherlands as a CGU has been moved from Central to Western Europe following an internal reorganization. All historical segment financials are presented to reflect this change.  </t>
  </si>
  <si>
    <t>FY 2022</t>
  </si>
  <si>
    <t>FY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</si>
</sst>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_ ;_ * \-#,##0_ ;_ * &quot;-&quot;??_ ;_ @_ "/>
    <numFmt numFmtId="165" formatCode="#,##0_ ;\-#,##0\ "/>
    <numFmt numFmtId="166" formatCode="#,##0.000"/>
    <numFmt numFmtId="167" formatCode="0.0\ %"/>
    <numFmt numFmtId="168" formatCode="_ * #,##0.000000000_ ;_ * \-#,##0.000000000_ ;_ * &quot;-&quot;??_ ;_ @_ "/>
  </numFmts>
  <fonts count="20" x14ac:knownFonts="1">
    <font>
      <sz val="11"/>
      <color theme="1"/>
      <name val="Calibri"/>
      <family val="2"/>
      <scheme val="minor"/>
    </font>
    <font>
      <sz val="11"/>
      <color indexed="8"/>
      <name val="Calibri"/>
      <family val="2"/>
    </font>
    <font>
      <sz val="18"/>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font>
    <font>
      <b/>
      <sz val="9"/>
      <color rgb="FF000000"/>
      <name val="Arial"/>
      <family val="2"/>
    </font>
    <font>
      <b/>
      <sz val="14"/>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007B9B"/>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Font="0" applyFill="0" applyBorder="0" applyAlignment="0" applyProtection="0"/>
    <xf numFmtId="43" fontId="7" fillId="0" borderId="0" applyFont="0" applyFill="0" applyBorder="0" applyAlignment="0" applyProtection="0"/>
    <xf numFmtId="0" fontId="8" fillId="0" borderId="0"/>
    <xf numFmtId="9" fontId="7" fillId="0" borderId="0" applyFont="0" applyFill="0" applyBorder="0" applyAlignment="0" applyProtection="0"/>
  </cellStyleXfs>
  <cellXfs count="96">
    <xf numFmtId="0" fontId="0" fillId="0" borderId="0" xfId="0"/>
    <xf numFmtId="3"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 fontId="5" fillId="0" borderId="0" xfId="0" applyNumberFormat="1" applyFont="1" applyAlignment="1">
      <alignment horizontal="right"/>
    </xf>
    <xf numFmtId="3" fontId="6" fillId="0" borderId="0" xfId="0" applyNumberFormat="1" applyFont="1" applyAlignment="1">
      <alignment horizontal="right"/>
    </xf>
    <xf numFmtId="0" fontId="9" fillId="3" borderId="0" xfId="3" applyFont="1" applyFill="1"/>
    <xf numFmtId="164" fontId="5" fillId="0" borderId="0" xfId="0" applyNumberFormat="1" applyFont="1" applyAlignment="1">
      <alignment horizontal="right"/>
    </xf>
    <xf numFmtId="164" fontId="5" fillId="0" borderId="0" xfId="0" applyNumberFormat="1" applyFont="1"/>
    <xf numFmtId="0" fontId="10" fillId="0" borderId="0" xfId="0" applyFont="1" applyAlignment="1">
      <alignment horizontal="center"/>
    </xf>
    <xf numFmtId="0" fontId="11" fillId="0" borderId="0" xfId="0" applyFont="1"/>
    <xf numFmtId="0" fontId="12" fillId="0" borderId="0" xfId="0" applyFont="1"/>
    <xf numFmtId="0" fontId="10" fillId="0" borderId="0" xfId="0" applyFont="1"/>
    <xf numFmtId="0" fontId="6" fillId="0" borderId="0" xfId="0" applyFont="1" applyAlignment="1">
      <alignment horizontal="center"/>
    </xf>
    <xf numFmtId="0" fontId="3" fillId="0" borderId="0" xfId="0" applyFont="1" applyAlignment="1">
      <alignment horizontal="center"/>
    </xf>
    <xf numFmtId="0" fontId="6" fillId="4" borderId="0" xfId="0" applyFont="1" applyFill="1"/>
    <xf numFmtId="3" fontId="6" fillId="4" borderId="0" xfId="0" applyNumberFormat="1" applyFont="1" applyFill="1" applyAlignment="1">
      <alignment horizontal="right"/>
    </xf>
    <xf numFmtId="0" fontId="0" fillId="0" borderId="0" xfId="0" applyAlignment="1">
      <alignment horizontal="left"/>
    </xf>
    <xf numFmtId="0" fontId="4" fillId="0" borderId="0" xfId="0" applyFont="1" applyAlignment="1">
      <alignment horizontal="left"/>
    </xf>
    <xf numFmtId="0" fontId="5" fillId="0" borderId="0" xfId="0" applyFont="1" applyAlignment="1">
      <alignment horizontal="left"/>
    </xf>
    <xf numFmtId="0" fontId="14" fillId="3" borderId="0" xfId="3" applyFont="1" applyFill="1"/>
    <xf numFmtId="164" fontId="5" fillId="3" borderId="0" xfId="2" applyNumberFormat="1" applyFont="1" applyFill="1" applyBorder="1"/>
    <xf numFmtId="165" fontId="5" fillId="3" borderId="0" xfId="2" applyNumberFormat="1" applyFont="1" applyFill="1" applyBorder="1"/>
    <xf numFmtId="3" fontId="5" fillId="0" borderId="0" xfId="0" applyNumberFormat="1" applyFont="1"/>
    <xf numFmtId="0" fontId="15" fillId="3" borderId="0" xfId="3" applyFont="1" applyFill="1"/>
    <xf numFmtId="164" fontId="6" fillId="0" borderId="0" xfId="2" applyNumberFormat="1" applyFont="1" applyFill="1" applyBorder="1"/>
    <xf numFmtId="164" fontId="6" fillId="3" borderId="0" xfId="2" applyNumberFormat="1" applyFont="1" applyFill="1" applyBorder="1"/>
    <xf numFmtId="164" fontId="6" fillId="0" borderId="0" xfId="0" applyNumberFormat="1" applyFont="1"/>
    <xf numFmtId="0" fontId="15" fillId="3" borderId="0" xfId="3" applyFont="1" applyFill="1" applyAlignment="1">
      <alignment horizontal="left"/>
    </xf>
    <xf numFmtId="0" fontId="6" fillId="0" borderId="0" xfId="0" applyFont="1" applyAlignment="1">
      <alignment horizontal="left"/>
    </xf>
    <xf numFmtId="164" fontId="0" fillId="0" borderId="0" xfId="0" applyNumberFormat="1"/>
    <xf numFmtId="165" fontId="16" fillId="0" borderId="0" xfId="0" applyNumberFormat="1" applyFont="1"/>
    <xf numFmtId="0" fontId="3" fillId="3" borderId="0" xfId="0" applyFont="1" applyFill="1" applyAlignment="1">
      <alignment horizontal="center"/>
    </xf>
    <xf numFmtId="0" fontId="3" fillId="3" borderId="0" xfId="0" applyFont="1" applyFill="1"/>
    <xf numFmtId="0" fontId="5" fillId="3" borderId="0" xfId="0" applyFont="1" applyFill="1"/>
    <xf numFmtId="3" fontId="5" fillId="3" borderId="0" xfId="0" applyNumberFormat="1" applyFont="1" applyFill="1" applyAlignment="1">
      <alignment horizontal="right"/>
    </xf>
    <xf numFmtId="0" fontId="18" fillId="0" borderId="0" xfId="0" applyFont="1" applyAlignment="1">
      <alignment horizontal="left"/>
    </xf>
    <xf numFmtId="0" fontId="17" fillId="2" borderId="0" xfId="0" quotePrefix="1" applyFont="1" applyFill="1"/>
    <xf numFmtId="0" fontId="17" fillId="2" borderId="0" xfId="0" quotePrefix="1" applyFont="1" applyFill="1" applyAlignment="1">
      <alignment horizontal="right"/>
    </xf>
    <xf numFmtId="164" fontId="5" fillId="0" borderId="0" xfId="4" applyNumberFormat="1" applyFont="1" applyBorder="1"/>
    <xf numFmtId="0" fontId="15" fillId="4" borderId="0" xfId="3" applyFont="1" applyFill="1"/>
    <xf numFmtId="164" fontId="6" fillId="4" borderId="0" xfId="2" applyNumberFormat="1" applyFont="1" applyFill="1" applyBorder="1"/>
    <xf numFmtId="164" fontId="6" fillId="5" borderId="0" xfId="2" applyNumberFormat="1" applyFont="1" applyFill="1" applyBorder="1"/>
    <xf numFmtId="3" fontId="6" fillId="4" borderId="0" xfId="0" applyNumberFormat="1" applyFont="1" applyFill="1" applyAlignment="1">
      <alignment horizontal="left"/>
    </xf>
    <xf numFmtId="0" fontId="2" fillId="3" borderId="0" xfId="0" applyFont="1" applyFill="1"/>
    <xf numFmtId="0" fontId="17" fillId="3" borderId="0" xfId="0" quotePrefix="1" applyFont="1" applyFill="1"/>
    <xf numFmtId="164" fontId="5" fillId="3" borderId="0" xfId="0" applyNumberFormat="1" applyFont="1" applyFill="1"/>
    <xf numFmtId="0" fontId="0" fillId="3" borderId="0" xfId="0" applyFill="1"/>
    <xf numFmtId="0" fontId="17" fillId="2" borderId="0" xfId="0" quotePrefix="1"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164" fontId="0" fillId="3" borderId="0" xfId="0" applyNumberFormat="1" applyFill="1"/>
    <xf numFmtId="164" fontId="16" fillId="3" borderId="0" xfId="2" applyNumberFormat="1" applyFont="1" applyFill="1" applyBorder="1"/>
    <xf numFmtId="3" fontId="6" fillId="3" borderId="0" xfId="0" applyNumberFormat="1" applyFont="1" applyFill="1" applyAlignment="1">
      <alignment horizontal="right"/>
    </xf>
    <xf numFmtId="3" fontId="0" fillId="3" borderId="0" xfId="0" applyNumberFormat="1" applyFill="1"/>
    <xf numFmtId="166" fontId="0" fillId="0" borderId="0" xfId="0" applyNumberFormat="1"/>
    <xf numFmtId="167" fontId="0" fillId="0" borderId="0" xfId="4" applyNumberFormat="1" applyFont="1"/>
    <xf numFmtId="167" fontId="0" fillId="0" borderId="0" xfId="0" applyNumberFormat="1"/>
    <xf numFmtId="0" fontId="17" fillId="3" borderId="0" xfId="0" quotePrefix="1" applyFont="1" applyFill="1" applyAlignment="1">
      <alignment horizontal="right"/>
    </xf>
    <xf numFmtId="0" fontId="18" fillId="0" borderId="0" xfId="0" applyFont="1"/>
    <xf numFmtId="0" fontId="4" fillId="0" borderId="0" xfId="0" applyFont="1" applyAlignment="1">
      <alignment horizontal="center"/>
    </xf>
    <xf numFmtId="0" fontId="19" fillId="0" borderId="0" xfId="0" applyFont="1"/>
    <xf numFmtId="164" fontId="19" fillId="0" borderId="0" xfId="0" applyNumberFormat="1" applyFont="1"/>
    <xf numFmtId="0" fontId="5" fillId="0" borderId="0" xfId="0" applyFont="1" applyFill="1"/>
    <xf numFmtId="2" fontId="5" fillId="0" borderId="0" xfId="0" applyNumberFormat="1" applyFont="1" applyFill="1"/>
    <xf numFmtId="0" fontId="0" fillId="0" borderId="0" xfId="0" applyFill="1"/>
    <xf numFmtId="0" fontId="15" fillId="0" borderId="0" xfId="3" applyFont="1" applyFill="1"/>
    <xf numFmtId="0" fontId="14" fillId="0" borderId="0" xfId="3" applyFont="1" applyFill="1"/>
    <xf numFmtId="0" fontId="5" fillId="0" borderId="0" xfId="0" quotePrefix="1" applyFont="1" applyFill="1"/>
    <xf numFmtId="168" fontId="5" fillId="0" borderId="0" xfId="4" applyNumberFormat="1" applyFont="1" applyBorder="1"/>
    <xf numFmtId="3" fontId="5" fillId="0" borderId="0" xfId="0" applyNumberFormat="1" applyFont="1" applyFill="1" applyAlignment="1">
      <alignment horizontal="right"/>
    </xf>
    <xf numFmtId="0" fontId="5"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1" xfId="0" applyFont="1" applyFill="1" applyBorder="1" applyAlignment="1">
      <alignment vertical="top" wrapText="1"/>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xf numFmtId="0" fontId="0" fillId="0" borderId="0" xfId="0" applyFill="1" applyBorder="1" applyAlignment="1">
      <alignment vertical="top" wrapText="1"/>
    </xf>
    <xf numFmtId="0" fontId="0" fillId="0" borderId="5" xfId="0" applyFill="1" applyBorder="1" applyAlignment="1">
      <alignment vertical="top" wrapText="1"/>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5"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cellXfs>
  <cellStyles count="5">
    <cellStyle name="Comma" xfId="2" builtinId="3"/>
    <cellStyle name="Comma 7" xfId="1" xr:uid="{C2DB8A3B-B689-4911-977A-86362F356D00}"/>
    <cellStyle name="Normal" xfId="0" builtinId="0"/>
    <cellStyle name="Normal 4" xfId="3" xr:uid="{AC7A327C-8A5A-4ECB-886C-EB9B262BE761}"/>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53"/>
  <sheetViews>
    <sheetView showGridLines="0" tabSelected="1" workbookViewId="0">
      <selection activeCell="A2" sqref="A2"/>
    </sheetView>
  </sheetViews>
  <sheetFormatPr defaultColWidth="8.88671875" defaultRowHeight="14.4" x14ac:dyDescent="0.3"/>
  <cols>
    <col min="1" max="1" width="55.33203125" bestFit="1" customWidth="1"/>
    <col min="2" max="4" width="10.109375" bestFit="1" customWidth="1"/>
    <col min="5" max="10" width="10.6640625" bestFit="1" customWidth="1"/>
    <col min="12" max="14" width="10.6640625" bestFit="1" customWidth="1"/>
    <col min="16" max="18" width="12.88671875" bestFit="1" customWidth="1"/>
    <col min="19" max="19" width="9.44140625" bestFit="1" customWidth="1"/>
    <col min="20" max="21" width="12.33203125" bestFit="1" customWidth="1"/>
    <col min="22" max="25" width="9.44140625" bestFit="1" customWidth="1"/>
    <col min="26" max="26" width="12.33203125" bestFit="1" customWidth="1"/>
    <col min="27" max="27" width="12.88671875" bestFit="1" customWidth="1"/>
    <col min="28" max="28" width="9.44140625" bestFit="1" customWidth="1"/>
  </cols>
  <sheetData>
    <row r="1" spans="1:76" s="3" customFormat="1" ht="23.4" x14ac:dyDescent="0.45">
      <c r="A1" s="39" t="s">
        <v>0</v>
      </c>
      <c r="B1" s="2"/>
      <c r="C1" s="2"/>
      <c r="D1" s="2"/>
      <c r="E1" s="2"/>
      <c r="F1" s="2"/>
      <c r="G1" s="2"/>
      <c r="H1" s="2"/>
      <c r="I1" s="2"/>
      <c r="J1" s="2"/>
      <c r="L1" s="2"/>
      <c r="M1" s="2"/>
    </row>
    <row r="2" spans="1:76" s="3" customFormat="1" ht="15.6" x14ac:dyDescent="0.3"/>
    <row r="3" spans="1:76" s="3" customFormat="1" ht="15.6" x14ac:dyDescent="0.3">
      <c r="A3" s="3" t="s">
        <v>1</v>
      </c>
    </row>
    <row r="4" spans="1:76" s="3" customFormat="1" ht="15.6" x14ac:dyDescent="0.3">
      <c r="A4" s="51" t="s">
        <v>2</v>
      </c>
      <c r="B4" s="41" t="s">
        <v>3</v>
      </c>
      <c r="C4" s="41" t="s">
        <v>4</v>
      </c>
      <c r="D4" s="41" t="s">
        <v>5</v>
      </c>
      <c r="E4" s="41" t="s">
        <v>6</v>
      </c>
      <c r="F4" s="41" t="s">
        <v>7</v>
      </c>
      <c r="G4" s="41" t="s">
        <v>8</v>
      </c>
      <c r="H4" s="41" t="s">
        <v>9</v>
      </c>
      <c r="I4" s="41" t="s">
        <v>99</v>
      </c>
      <c r="J4" s="41" t="s">
        <v>102</v>
      </c>
      <c r="L4" s="41" t="s">
        <v>128</v>
      </c>
      <c r="M4" s="41" t="s">
        <v>129</v>
      </c>
      <c r="N4" s="41" t="s">
        <v>119</v>
      </c>
    </row>
    <row r="5" spans="1:76" s="3" customFormat="1" ht="15.6" x14ac:dyDescent="0.3">
      <c r="A5" s="6" t="s">
        <v>10</v>
      </c>
      <c r="B5" s="5"/>
      <c r="C5" s="5"/>
      <c r="D5" s="5"/>
      <c r="E5" s="5"/>
      <c r="F5" s="5"/>
      <c r="G5" s="5"/>
      <c r="H5" s="5"/>
      <c r="I5" s="5"/>
      <c r="J5" s="5"/>
      <c r="L5" s="5"/>
      <c r="M5" s="5"/>
    </row>
    <row r="6" spans="1:76" s="5" customFormat="1" ht="13.8" x14ac:dyDescent="0.3">
      <c r="A6" s="23" t="s">
        <v>11</v>
      </c>
      <c r="B6" s="24">
        <v>1131822.7287913107</v>
      </c>
      <c r="C6" s="24">
        <v>1130225.6343077207</v>
      </c>
      <c r="D6" s="24">
        <v>1229035.5786471951</v>
      </c>
      <c r="E6" s="24">
        <v>1422656.477071031</v>
      </c>
      <c r="F6" s="24">
        <v>1332672.1618586655</v>
      </c>
      <c r="G6" s="24">
        <v>1556999.8349996484</v>
      </c>
      <c r="H6" s="24">
        <v>1596632.9244334805</v>
      </c>
      <c r="I6" s="24">
        <v>1795821.405262416</v>
      </c>
      <c r="J6" s="24">
        <v>1671516.078994107</v>
      </c>
      <c r="K6" s="42"/>
      <c r="L6" s="24">
        <v>4913740.4188172575</v>
      </c>
      <c r="M6" s="24">
        <v>6282126.3265542109</v>
      </c>
      <c r="N6" s="24">
        <v>1671516.078994107</v>
      </c>
      <c r="O6" s="42"/>
      <c r="P6" s="42"/>
      <c r="Q6" s="42"/>
      <c r="R6" s="42"/>
      <c r="S6" s="42"/>
      <c r="T6" s="42"/>
      <c r="U6" s="42"/>
      <c r="V6" s="42"/>
      <c r="W6" s="42"/>
      <c r="X6" s="42"/>
      <c r="Y6" s="42"/>
      <c r="Z6" s="42"/>
      <c r="AA6" s="42"/>
      <c r="AB6" s="42"/>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row>
    <row r="7" spans="1:76" s="5" customFormat="1" ht="13.8" x14ac:dyDescent="0.3">
      <c r="A7" s="23" t="s">
        <v>12</v>
      </c>
      <c r="B7" s="24">
        <f t="shared" ref="B7:G7" si="0">B8-B6</f>
        <v>-847494.96663901093</v>
      </c>
      <c r="C7" s="24">
        <f t="shared" si="0"/>
        <v>-855603.75226939749</v>
      </c>
      <c r="D7" s="24">
        <f t="shared" si="0"/>
        <v>-959150.83797791484</v>
      </c>
      <c r="E7" s="24">
        <f t="shared" si="0"/>
        <v>-1113216.0798008454</v>
      </c>
      <c r="F7" s="24">
        <f t="shared" si="0"/>
        <v>-1023939.4667080827</v>
      </c>
      <c r="G7" s="24">
        <f t="shared" si="0"/>
        <v>-1219630.3702347891</v>
      </c>
      <c r="H7" s="24">
        <f>H8-H6</f>
        <v>-1279899.2776161595</v>
      </c>
      <c r="I7" s="24">
        <v>-1410972.1011290499</v>
      </c>
      <c r="J7" s="24">
        <v>-1315964.5907422605</v>
      </c>
      <c r="K7" s="42"/>
      <c r="L7" s="24">
        <f>L8-L6</f>
        <v>-3775465.6366871679</v>
      </c>
      <c r="M7" s="24">
        <v>-4934441.2156880815</v>
      </c>
      <c r="N7" s="24">
        <v>-1315964.5907422605</v>
      </c>
      <c r="O7" s="42"/>
      <c r="P7" s="42"/>
      <c r="Q7" s="42"/>
      <c r="R7" s="42"/>
      <c r="S7" s="42"/>
      <c r="T7" s="42"/>
      <c r="U7" s="42"/>
      <c r="V7" s="42"/>
      <c r="W7" s="42"/>
      <c r="X7" s="42"/>
      <c r="Y7" s="42"/>
      <c r="Z7" s="42"/>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row>
    <row r="8" spans="1:76" s="5" customFormat="1" ht="13.8" x14ac:dyDescent="0.3">
      <c r="A8" s="43" t="s">
        <v>13</v>
      </c>
      <c r="B8" s="44">
        <v>284327.76215229969</v>
      </c>
      <c r="C8" s="44">
        <v>274621.88203832327</v>
      </c>
      <c r="D8" s="44">
        <v>269884.74066928023</v>
      </c>
      <c r="E8" s="44">
        <v>309440.3972701857</v>
      </c>
      <c r="F8" s="44">
        <v>308732.69515058288</v>
      </c>
      <c r="G8" s="44">
        <v>337369.46476485929</v>
      </c>
      <c r="H8" s="44">
        <v>316733.64681732084</v>
      </c>
      <c r="I8" s="44">
        <v>384849.30413336615</v>
      </c>
      <c r="J8" s="44">
        <v>355551.48825184657</v>
      </c>
      <c r="K8" s="42"/>
      <c r="L8" s="44">
        <v>1138274.7821300894</v>
      </c>
      <c r="M8" s="44">
        <v>1347685.1108661292</v>
      </c>
      <c r="N8" s="44">
        <v>355551.48825184657</v>
      </c>
      <c r="O8" s="42"/>
      <c r="P8" s="42"/>
      <c r="Q8" s="42"/>
      <c r="R8" s="42"/>
      <c r="S8" s="42"/>
      <c r="T8" s="42"/>
      <c r="U8" s="42"/>
      <c r="V8" s="42"/>
      <c r="W8" s="42"/>
      <c r="X8" s="42"/>
      <c r="Y8" s="42"/>
      <c r="Z8" s="42"/>
      <c r="AA8" s="42"/>
      <c r="AB8" s="42"/>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row>
    <row r="9" spans="1:76" s="5" customFormat="1" ht="13.8" x14ac:dyDescent="0.3">
      <c r="B9" s="10"/>
      <c r="C9" s="10"/>
      <c r="D9" s="10"/>
      <c r="E9" s="10"/>
      <c r="F9" s="10"/>
      <c r="G9" s="10"/>
      <c r="H9" s="10"/>
      <c r="I9" s="10"/>
      <c r="J9" s="10"/>
      <c r="K9" s="42"/>
      <c r="L9" s="10"/>
      <c r="M9" s="10"/>
      <c r="N9" s="10"/>
      <c r="O9" s="42"/>
      <c r="P9" s="42"/>
      <c r="Q9" s="42"/>
      <c r="R9" s="42"/>
      <c r="S9" s="42"/>
      <c r="T9" s="42"/>
      <c r="U9" s="42"/>
      <c r="V9" s="42"/>
      <c r="W9" s="42"/>
      <c r="X9" s="42"/>
      <c r="Y9" s="42"/>
      <c r="Z9" s="42"/>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row>
    <row r="10" spans="1:76" s="5" customFormat="1" ht="13.8" x14ac:dyDescent="0.3">
      <c r="A10" s="23" t="s">
        <v>14</v>
      </c>
      <c r="B10" s="25">
        <v>-103939.7867479758</v>
      </c>
      <c r="C10" s="25">
        <v>-95840.258898967295</v>
      </c>
      <c r="D10" s="25">
        <v>-96212.933264858759</v>
      </c>
      <c r="E10" s="25">
        <v>-108220.40702545825</v>
      </c>
      <c r="F10" s="25">
        <v>-114699.64343735523</v>
      </c>
      <c r="G10" s="25">
        <v>-119710.51867222984</v>
      </c>
      <c r="H10" s="25">
        <v>-105432.0774111264</v>
      </c>
      <c r="I10" s="25">
        <v>-124313.21572550638</v>
      </c>
      <c r="J10" s="25">
        <v>-121012.39517481352</v>
      </c>
      <c r="K10" s="42"/>
      <c r="L10" s="25">
        <v>-404213.38593726017</v>
      </c>
      <c r="M10" s="25">
        <v>-464155.4552462179</v>
      </c>
      <c r="N10" s="25">
        <v>-121012.39517481352</v>
      </c>
      <c r="O10" s="42"/>
      <c r="P10" s="42"/>
      <c r="Q10" s="42"/>
      <c r="R10" s="42"/>
      <c r="S10" s="42"/>
      <c r="T10" s="42"/>
      <c r="U10" s="42"/>
      <c r="V10" s="42"/>
      <c r="W10" s="42"/>
      <c r="X10" s="42"/>
      <c r="Y10" s="42"/>
      <c r="Z10" s="42"/>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row>
    <row r="11" spans="1:76" s="5" customFormat="1" ht="13.8" x14ac:dyDescent="0.3">
      <c r="A11" s="23" t="s">
        <v>15</v>
      </c>
      <c r="B11" s="25">
        <v>-54534.049943757993</v>
      </c>
      <c r="C11" s="25">
        <v>-68131.258735702097</v>
      </c>
      <c r="D11" s="25">
        <v>-57223.665664951033</v>
      </c>
      <c r="E11" s="25">
        <v>-68654.2896555755</v>
      </c>
      <c r="F11" s="25">
        <v>-63744.746984170197</v>
      </c>
      <c r="G11" s="25">
        <v>-62853.989632296165</v>
      </c>
      <c r="H11" s="25">
        <v>-64261.656097648614</v>
      </c>
      <c r="I11" s="25">
        <v>-79547.926196503147</v>
      </c>
      <c r="J11" s="25">
        <v>-76095.492346412997</v>
      </c>
      <c r="K11" s="42"/>
      <c r="L11" s="25">
        <v>-248543.26399998655</v>
      </c>
      <c r="M11" s="25">
        <v>-270408.31891061831</v>
      </c>
      <c r="N11" s="25">
        <v>-76095.492346412997</v>
      </c>
      <c r="O11" s="42"/>
      <c r="P11" s="42"/>
      <c r="Q11" s="42"/>
      <c r="R11" s="42"/>
      <c r="S11" s="42"/>
      <c r="T11" s="42"/>
      <c r="U11" s="42"/>
      <c r="V11" s="42"/>
      <c r="W11" s="42"/>
      <c r="X11" s="42"/>
      <c r="Y11" s="42"/>
      <c r="Z11" s="42"/>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row>
    <row r="12" spans="1:76" s="5" customFormat="1" ht="13.8" x14ac:dyDescent="0.3">
      <c r="A12" s="43" t="s">
        <v>16</v>
      </c>
      <c r="B12" s="44">
        <v>125853.92546056586</v>
      </c>
      <c r="C12" s="44">
        <v>110650.36440365389</v>
      </c>
      <c r="D12" s="44">
        <v>116448.14173947039</v>
      </c>
      <c r="E12" s="44">
        <v>132565.70058915205</v>
      </c>
      <c r="F12" s="44">
        <v>130288.30472905742</v>
      </c>
      <c r="G12" s="44">
        <v>154804.95646033323</v>
      </c>
      <c r="H12" s="44">
        <v>147039.9133085458</v>
      </c>
      <c r="I12" s="44">
        <v>180988.16221135671</v>
      </c>
      <c r="J12" s="44">
        <v>158443.60073062044</v>
      </c>
      <c r="K12" s="42"/>
      <c r="L12" s="44">
        <v>485518.1321928426</v>
      </c>
      <c r="M12" s="44">
        <v>613121.3367092933</v>
      </c>
      <c r="N12" s="44">
        <v>158443.60073062044</v>
      </c>
      <c r="O12" s="42"/>
      <c r="P12" s="73"/>
      <c r="Q12" s="73"/>
      <c r="R12" s="73"/>
      <c r="S12" s="73"/>
      <c r="T12" s="73"/>
      <c r="U12" s="73"/>
      <c r="V12" s="73"/>
      <c r="W12" s="73"/>
      <c r="X12" s="73"/>
      <c r="Y12" s="73"/>
      <c r="Z12" s="73"/>
      <c r="AA12" s="73"/>
      <c r="AB12" s="73"/>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row>
    <row r="13" spans="1:76" s="5" customFormat="1" ht="13.8" x14ac:dyDescent="0.3">
      <c r="B13" s="10"/>
      <c r="C13" s="10"/>
      <c r="D13" s="10"/>
      <c r="E13" s="10"/>
      <c r="F13" s="10"/>
      <c r="G13" s="10"/>
      <c r="H13" s="10"/>
      <c r="I13" s="10"/>
      <c r="J13" s="10"/>
      <c r="K13" s="42"/>
      <c r="L13" s="10"/>
      <c r="M13" s="10"/>
      <c r="N13" s="10"/>
      <c r="O13" s="42"/>
      <c r="P13" s="42"/>
      <c r="Q13" s="42"/>
      <c r="R13" s="42"/>
      <c r="S13" s="42"/>
      <c r="T13" s="42"/>
      <c r="U13" s="42"/>
      <c r="V13" s="42"/>
      <c r="W13" s="42"/>
      <c r="X13" s="42"/>
      <c r="Y13" s="42"/>
      <c r="Z13" s="42"/>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row>
    <row r="14" spans="1:76" s="5" customFormat="1" ht="13.8" x14ac:dyDescent="0.3">
      <c r="A14" s="23" t="s">
        <v>17</v>
      </c>
      <c r="B14" s="24">
        <f t="shared" ref="B14:G14" si="1">B17-B15-B16</f>
        <v>-7492.054482895569</v>
      </c>
      <c r="C14" s="24">
        <f t="shared" si="1"/>
        <v>-11243.206906307001</v>
      </c>
      <c r="D14" s="24">
        <f t="shared" si="1"/>
        <v>-14538.801208198996</v>
      </c>
      <c r="E14" s="24">
        <f t="shared" si="1"/>
        <v>-38514.494072058995</v>
      </c>
      <c r="F14" s="24">
        <f t="shared" si="1"/>
        <v>-3647.7957597300024</v>
      </c>
      <c r="G14" s="24">
        <f t="shared" si="1"/>
        <v>-5822.4206094169986</v>
      </c>
      <c r="H14" s="24">
        <f>H17-H15-H16</f>
        <v>-1558.2295116410023</v>
      </c>
      <c r="I14" s="24">
        <v>-17985.344964097003</v>
      </c>
      <c r="J14" s="24">
        <v>-2222.8578767735999</v>
      </c>
      <c r="K14" s="42"/>
      <c r="L14" s="24">
        <f>L17-L15-L16</f>
        <v>-71788.556669460639</v>
      </c>
      <c r="M14" s="24">
        <v>-29013.790844885003</v>
      </c>
      <c r="N14" s="24">
        <v>-2222.8578767735999</v>
      </c>
      <c r="O14" s="42"/>
      <c r="P14" s="42"/>
      <c r="Q14" s="42"/>
      <c r="R14" s="42"/>
      <c r="S14" s="42"/>
      <c r="T14" s="42"/>
      <c r="U14" s="42"/>
      <c r="V14" s="42"/>
      <c r="W14" s="42"/>
      <c r="X14" s="42"/>
      <c r="Y14" s="42"/>
      <c r="Z14" s="42"/>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row>
    <row r="15" spans="1:76" s="5" customFormat="1" ht="13.8" x14ac:dyDescent="0.3">
      <c r="A15" s="23" t="s">
        <v>18</v>
      </c>
      <c r="B15" s="24">
        <v>-13844.67768076</v>
      </c>
      <c r="C15" s="24">
        <v>-7375.8424600000017</v>
      </c>
      <c r="D15" s="24">
        <v>-12721.261109999998</v>
      </c>
      <c r="E15" s="24">
        <v>-9689.4273900000007</v>
      </c>
      <c r="F15" s="24">
        <v>-7435.9017199999998</v>
      </c>
      <c r="G15" s="24">
        <v>-40110.871609500005</v>
      </c>
      <c r="H15" s="24">
        <v>-24758.64402</v>
      </c>
      <c r="I15" s="24">
        <v>-25871.267739999999</v>
      </c>
      <c r="J15" s="24">
        <v>-13722.209084189999</v>
      </c>
      <c r="K15" s="42"/>
      <c r="L15" s="24">
        <v>-43631.20864076</v>
      </c>
      <c r="M15" s="24">
        <v>-98176.685089499995</v>
      </c>
      <c r="N15" s="24">
        <v>-13722.209084189999</v>
      </c>
      <c r="O15" s="42"/>
      <c r="P15" s="42"/>
      <c r="Q15" s="42"/>
      <c r="R15" s="42"/>
      <c r="S15" s="42"/>
      <c r="T15" s="42"/>
      <c r="U15" s="42"/>
      <c r="V15" s="42"/>
      <c r="W15" s="42"/>
      <c r="X15" s="42"/>
      <c r="Y15" s="42"/>
      <c r="Z15" s="42"/>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row>
    <row r="16" spans="1:76" s="5" customFormat="1" ht="13.8" x14ac:dyDescent="0.3">
      <c r="A16" s="23" t="s">
        <v>19</v>
      </c>
      <c r="B16" s="24">
        <v>-6222.2014066000002</v>
      </c>
      <c r="C16" s="24">
        <v>-9508.2310663239987</v>
      </c>
      <c r="D16" s="24">
        <v>-1946.2806212150003</v>
      </c>
      <c r="E16" s="24">
        <v>-13647.426696230003</v>
      </c>
      <c r="F16" s="24">
        <v>-2242.2924891019998</v>
      </c>
      <c r="G16" s="24">
        <v>-2523.6434540659998</v>
      </c>
      <c r="H16" s="24">
        <v>-790.76944204800031</v>
      </c>
      <c r="I16" s="24">
        <v>-2521.4939950630001</v>
      </c>
      <c r="J16" s="24">
        <v>-2746.440386319</v>
      </c>
      <c r="K16" s="42"/>
      <c r="L16" s="24">
        <v>-31324.139790369009</v>
      </c>
      <c r="M16" s="24">
        <v>-8078.1993802789993</v>
      </c>
      <c r="N16" s="24">
        <v>-2746.440386319</v>
      </c>
      <c r="O16" s="42"/>
      <c r="P16" s="42"/>
      <c r="Q16" s="42"/>
      <c r="R16" s="42"/>
      <c r="S16" s="42"/>
      <c r="T16" s="42"/>
      <c r="U16" s="42"/>
      <c r="V16" s="42"/>
      <c r="W16" s="42"/>
      <c r="X16" s="42"/>
      <c r="Y16" s="42"/>
      <c r="Z16" s="42"/>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row>
    <row r="17" spans="1:76" s="5" customFormat="1" ht="13.8" x14ac:dyDescent="0.3">
      <c r="A17" s="43" t="s">
        <v>20</v>
      </c>
      <c r="B17" s="44">
        <v>-27558.933570255569</v>
      </c>
      <c r="C17" s="44">
        <v>-28127.280432631</v>
      </c>
      <c r="D17" s="44">
        <v>-29206.342939413997</v>
      </c>
      <c r="E17" s="44">
        <v>-61851.348158289002</v>
      </c>
      <c r="F17" s="44">
        <v>-13325.989968832002</v>
      </c>
      <c r="G17" s="44">
        <v>-48456.935672983003</v>
      </c>
      <c r="H17" s="44">
        <v>-27107.642973689002</v>
      </c>
      <c r="I17" s="44">
        <v>-46378.106699160002</v>
      </c>
      <c r="J17" s="44">
        <f>SUM(J14:J16)</f>
        <v>-18691.507347282597</v>
      </c>
      <c r="K17" s="42"/>
      <c r="L17" s="44">
        <v>-146743.90510058965</v>
      </c>
      <c r="M17" s="44">
        <v>-135268.675314664</v>
      </c>
      <c r="N17" s="44">
        <f>SUM(N14:N16)</f>
        <v>-18691.507347282597</v>
      </c>
      <c r="O17" s="42"/>
      <c r="P17" s="42"/>
      <c r="Q17" s="42"/>
      <c r="R17" s="42"/>
      <c r="S17" s="42"/>
      <c r="T17" s="42"/>
      <c r="U17" s="42"/>
      <c r="V17" s="42"/>
      <c r="W17" s="42"/>
      <c r="X17" s="42"/>
      <c r="Y17" s="42"/>
      <c r="Z17" s="42"/>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row>
    <row r="18" spans="1:76" s="3" customFormat="1" ht="15.6" collapsed="1" x14ac:dyDescent="0.3">
      <c r="A18" s="5"/>
      <c r="B18" s="11"/>
      <c r="C18" s="11"/>
      <c r="D18" s="11"/>
      <c r="E18" s="11"/>
      <c r="F18" s="11"/>
      <c r="G18" s="11"/>
      <c r="H18" s="11"/>
      <c r="I18" s="11"/>
      <c r="J18" s="11"/>
      <c r="K18" s="42"/>
      <c r="L18" s="11"/>
      <c r="M18" s="11"/>
      <c r="N18" s="11"/>
      <c r="O18" s="42"/>
      <c r="P18" s="42"/>
      <c r="Q18" s="42"/>
      <c r="R18" s="42"/>
      <c r="S18" s="42"/>
      <c r="T18" s="42"/>
      <c r="U18" s="42"/>
      <c r="V18" s="42"/>
      <c r="W18" s="42"/>
      <c r="X18" s="42"/>
      <c r="Y18" s="42"/>
      <c r="Z18" s="42"/>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row>
    <row r="19" spans="1:76" s="5" customFormat="1" ht="13.8" x14ac:dyDescent="0.3">
      <c r="A19" s="43" t="s">
        <v>21</v>
      </c>
      <c r="B19" s="44">
        <v>98294.991890310455</v>
      </c>
      <c r="C19" s="44">
        <v>82523.083971022599</v>
      </c>
      <c r="D19" s="44">
        <v>87241.798800056349</v>
      </c>
      <c r="E19" s="44">
        <v>70714.352430862506</v>
      </c>
      <c r="F19" s="44">
        <v>116962.31476022524</v>
      </c>
      <c r="G19" s="44">
        <v>106348.02078735062</v>
      </c>
      <c r="H19" s="44">
        <v>119932.27033485709</v>
      </c>
      <c r="I19" s="44">
        <v>134610.05551219618</v>
      </c>
      <c r="J19" s="44">
        <v>139752.0933833374</v>
      </c>
      <c r="K19" s="42"/>
      <c r="L19" s="44">
        <v>338774.22709225328</v>
      </c>
      <c r="M19" s="44">
        <v>477852.66139462893</v>
      </c>
      <c r="N19" s="44">
        <v>139752.0933833374</v>
      </c>
      <c r="O19" s="42"/>
      <c r="P19" s="42"/>
      <c r="Q19" s="42"/>
      <c r="R19" s="42"/>
      <c r="S19" s="42"/>
      <c r="T19" s="42"/>
      <c r="U19" s="42"/>
      <c r="V19" s="42"/>
      <c r="W19" s="42"/>
      <c r="X19" s="42"/>
      <c r="Y19" s="42"/>
      <c r="Z19" s="42"/>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row>
    <row r="20" spans="1:76" s="3" customFormat="1" ht="15.6" x14ac:dyDescent="0.3">
      <c r="A20" s="6"/>
      <c r="B20" s="11"/>
      <c r="C20" s="11"/>
      <c r="D20" s="11"/>
      <c r="E20" s="11"/>
      <c r="F20" s="11"/>
      <c r="G20" s="11"/>
      <c r="H20" s="11"/>
      <c r="I20" s="11"/>
      <c r="J20" s="11"/>
      <c r="K20" s="42"/>
      <c r="L20" s="11"/>
      <c r="M20" s="11"/>
      <c r="N20" s="11"/>
      <c r="O20" s="42"/>
      <c r="P20" s="42"/>
      <c r="Q20" s="42"/>
      <c r="R20" s="42"/>
      <c r="S20" s="42"/>
      <c r="T20" s="42"/>
      <c r="U20" s="42"/>
      <c r="V20" s="42"/>
      <c r="W20" s="42"/>
      <c r="X20" s="42"/>
      <c r="Y20" s="42"/>
      <c r="Z20" s="42"/>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row>
    <row r="21" spans="1:76" s="5" customFormat="1" ht="13.8" x14ac:dyDescent="0.3">
      <c r="A21" s="26" t="s">
        <v>22</v>
      </c>
      <c r="B21" s="24">
        <v>-72988.648933586344</v>
      </c>
      <c r="C21" s="24">
        <v>-73232.538823529118</v>
      </c>
      <c r="D21" s="24">
        <v>-73670.376057749163</v>
      </c>
      <c r="E21" s="24">
        <v>-77093.52359664606</v>
      </c>
      <c r="F21" s="24">
        <v>-77246.020350791732</v>
      </c>
      <c r="G21" s="24">
        <v>-86032.319834855793</v>
      </c>
      <c r="H21" s="24">
        <v>-83460.659322091073</v>
      </c>
      <c r="I21" s="24">
        <v>-90796.276398931659</v>
      </c>
      <c r="J21" s="24">
        <v>-82721.323596237096</v>
      </c>
      <c r="K21" s="42"/>
      <c r="L21" s="24">
        <v>-296985.08741151099</v>
      </c>
      <c r="M21" s="24">
        <v>-337535.27590667026</v>
      </c>
      <c r="N21" s="24">
        <v>-82721.323596237096</v>
      </c>
      <c r="O21" s="42"/>
      <c r="P21" s="42"/>
      <c r="Q21" s="42"/>
      <c r="R21" s="42"/>
      <c r="S21" s="42"/>
      <c r="T21" s="42"/>
      <c r="U21" s="42"/>
      <c r="V21" s="42"/>
      <c r="W21" s="42"/>
      <c r="X21" s="42"/>
      <c r="Y21" s="42"/>
      <c r="Z21" s="42"/>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row>
    <row r="22" spans="1:76" s="5" customFormat="1" ht="13.8" x14ac:dyDescent="0.3">
      <c r="A22" s="26" t="s">
        <v>23</v>
      </c>
      <c r="B22" s="24">
        <v>0</v>
      </c>
      <c r="C22" s="24">
        <v>0</v>
      </c>
      <c r="D22" s="24">
        <v>0</v>
      </c>
      <c r="E22" s="24">
        <v>-180360.033</v>
      </c>
      <c r="F22" s="24">
        <v>0</v>
      </c>
      <c r="G22" s="24">
        <v>0</v>
      </c>
      <c r="H22" s="24">
        <v>0</v>
      </c>
      <c r="I22" s="24">
        <v>0</v>
      </c>
      <c r="J22" s="24">
        <v>0</v>
      </c>
      <c r="K22" s="42"/>
      <c r="L22" s="24">
        <v>-180360.033</v>
      </c>
      <c r="M22" s="24">
        <v>0</v>
      </c>
      <c r="N22" s="24">
        <v>0</v>
      </c>
      <c r="O22" s="42"/>
      <c r="P22" s="42"/>
      <c r="Q22" s="42"/>
      <c r="R22" s="42"/>
      <c r="S22" s="42"/>
      <c r="T22" s="42"/>
      <c r="U22" s="42"/>
      <c r="V22" s="42"/>
      <c r="W22" s="42"/>
      <c r="X22" s="42"/>
      <c r="Y22" s="42"/>
      <c r="Z22" s="42"/>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row>
    <row r="23" spans="1:76" x14ac:dyDescent="0.3">
      <c r="A23" s="43" t="s">
        <v>24</v>
      </c>
      <c r="B23" s="44">
        <v>25306.34295672386</v>
      </c>
      <c r="C23" s="44">
        <v>9290.5451474935635</v>
      </c>
      <c r="D23" s="44">
        <v>13571.422742307561</v>
      </c>
      <c r="E23" s="44">
        <v>-186739.20416578263</v>
      </c>
      <c r="F23" s="44">
        <v>39716.294409433336</v>
      </c>
      <c r="G23" s="44">
        <v>20315.700952494572</v>
      </c>
      <c r="H23" s="44">
        <v>36471.611012765934</v>
      </c>
      <c r="I23" s="44">
        <v>43813.77911326474</v>
      </c>
      <c r="J23" s="44">
        <v>57030.769787100144</v>
      </c>
      <c r="K23" s="42"/>
      <c r="L23" s="44">
        <v>-138570.89331925567</v>
      </c>
      <c r="M23" s="44">
        <v>140317.38548795946</v>
      </c>
      <c r="N23" s="44">
        <v>57030.769787100144</v>
      </c>
      <c r="O23" s="42"/>
      <c r="P23" s="42"/>
      <c r="Q23" s="42"/>
      <c r="R23" s="42"/>
      <c r="S23" s="42"/>
      <c r="T23" s="42"/>
      <c r="U23" s="42"/>
      <c r="V23" s="42"/>
      <c r="W23" s="42"/>
      <c r="X23" s="42"/>
      <c r="Y23" s="42"/>
      <c r="Z23" s="42"/>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row>
    <row r="24" spans="1:76" s="3" customFormat="1" ht="15.6" x14ac:dyDescent="0.3">
      <c r="A24" s="6"/>
      <c r="B24" s="11"/>
      <c r="C24" s="11"/>
      <c r="D24" s="11"/>
      <c r="E24" s="11"/>
      <c r="F24" s="11"/>
      <c r="G24" s="11"/>
      <c r="H24" s="11"/>
      <c r="I24" s="11"/>
      <c r="J24" s="11"/>
      <c r="K24" s="42"/>
      <c r="L24" s="11"/>
      <c r="M24" s="11"/>
      <c r="N24" s="11"/>
      <c r="O24" s="42"/>
      <c r="P24" s="42"/>
      <c r="Q24" s="42"/>
      <c r="R24" s="42"/>
      <c r="S24" s="42"/>
      <c r="T24" s="42"/>
      <c r="U24" s="42"/>
      <c r="V24" s="42"/>
      <c r="W24" s="42"/>
      <c r="X24" s="42"/>
      <c r="Y24" s="42"/>
      <c r="Z24" s="42"/>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row>
    <row r="25" spans="1:76" x14ac:dyDescent="0.3">
      <c r="A25" s="26" t="s">
        <v>25</v>
      </c>
      <c r="B25" s="24">
        <v>26402.359843045531</v>
      </c>
      <c r="C25" s="24">
        <v>101756.83343199319</v>
      </c>
      <c r="D25" s="24">
        <v>112291.18110142338</v>
      </c>
      <c r="E25" s="24">
        <v>-146223.48715111508</v>
      </c>
      <c r="F25" s="24">
        <v>-32037.003751877881</v>
      </c>
      <c r="G25" s="24">
        <v>-4004.1335604096394</v>
      </c>
      <c r="H25" s="24">
        <v>34693.900669200775</v>
      </c>
      <c r="I25" s="24">
        <v>45666.387637936736</v>
      </c>
      <c r="J25" s="24">
        <v>227876.11960493511</v>
      </c>
      <c r="K25" s="42"/>
      <c r="L25" s="24">
        <v>94226.88722534712</v>
      </c>
      <c r="M25" s="24">
        <v>44319.150994849922</v>
      </c>
      <c r="N25" s="24">
        <v>227876.11960493511</v>
      </c>
      <c r="O25" s="42"/>
      <c r="P25" s="42"/>
      <c r="Q25" s="42"/>
      <c r="R25" s="42"/>
      <c r="S25" s="42"/>
      <c r="T25" s="42"/>
      <c r="U25" s="42"/>
      <c r="V25" s="42"/>
      <c r="W25" s="42"/>
      <c r="X25" s="42"/>
      <c r="Y25" s="42"/>
      <c r="Z25" s="42"/>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row>
    <row r="26" spans="1:76" x14ac:dyDescent="0.3">
      <c r="A26" s="26" t="s">
        <v>26</v>
      </c>
      <c r="B26" s="24">
        <v>-34452.279093919991</v>
      </c>
      <c r="C26" s="24">
        <v>-41259.662213449003</v>
      </c>
      <c r="D26" s="24">
        <v>-38605.564029435984</v>
      </c>
      <c r="E26" s="24">
        <v>-34035.85422910771</v>
      </c>
      <c r="F26" s="24">
        <v>-38775.349852040992</v>
      </c>
      <c r="G26" s="24">
        <v>-38380.938825972182</v>
      </c>
      <c r="H26" s="24">
        <v>-34860.534429465763</v>
      </c>
      <c r="I26" s="24">
        <v>-27649.775437178516</v>
      </c>
      <c r="J26" s="24">
        <v>-16726.018447823266</v>
      </c>
      <c r="K26" s="42"/>
      <c r="L26" s="24">
        <v>-148353</v>
      </c>
      <c r="M26" s="24">
        <v>-139666.59854465746</v>
      </c>
      <c r="N26" s="24">
        <v>-16726.018447823266</v>
      </c>
      <c r="O26" s="42"/>
      <c r="P26" s="42"/>
      <c r="Q26" s="42"/>
      <c r="R26" s="42"/>
      <c r="S26" s="42"/>
      <c r="T26" s="42"/>
      <c r="U26" s="42"/>
      <c r="V26" s="42"/>
      <c r="W26" s="42"/>
      <c r="X26" s="42"/>
      <c r="Y26" s="42"/>
      <c r="Z26" s="42"/>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row>
    <row r="27" spans="1:76" x14ac:dyDescent="0.3">
      <c r="A27" s="26" t="s">
        <v>27</v>
      </c>
      <c r="B27" s="24">
        <v>2385.3834212650008</v>
      </c>
      <c r="C27" s="24">
        <v>4788.813037908003</v>
      </c>
      <c r="D27" s="24">
        <v>-2253.1069290899914</v>
      </c>
      <c r="E27" s="24">
        <v>12783.905936643003</v>
      </c>
      <c r="F27" s="24">
        <v>4.9678626669964725</v>
      </c>
      <c r="G27" s="24">
        <v>-152.25491371399164</v>
      </c>
      <c r="H27" s="24">
        <v>-418.5943130427741</v>
      </c>
      <c r="I27" s="24">
        <v>6568.2072358169853</v>
      </c>
      <c r="J27" s="24">
        <v>72309.735625870584</v>
      </c>
      <c r="K27" s="42"/>
      <c r="L27" s="24">
        <v>17704.995466725944</v>
      </c>
      <c r="M27" s="24">
        <v>6002.3258717272283</v>
      </c>
      <c r="N27" s="24">
        <v>72309.735625870584</v>
      </c>
      <c r="O27" s="42"/>
      <c r="P27" s="42"/>
      <c r="Q27" s="42"/>
      <c r="R27" s="42"/>
      <c r="S27" s="42"/>
      <c r="T27" s="42"/>
      <c r="U27" s="42"/>
      <c r="V27" s="42"/>
      <c r="W27" s="42"/>
      <c r="X27" s="42"/>
      <c r="Y27" s="42"/>
      <c r="Z27" s="42"/>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row>
    <row r="28" spans="1:76" x14ac:dyDescent="0.3">
      <c r="A28" s="43" t="s">
        <v>28</v>
      </c>
      <c r="B28" s="44">
        <v>-5664.5358296094782</v>
      </c>
      <c r="C28" s="44">
        <v>65285.984256452197</v>
      </c>
      <c r="D28" s="44">
        <v>71432.510142897328</v>
      </c>
      <c r="E28" s="44">
        <v>-167475.43544357983</v>
      </c>
      <c r="F28" s="44">
        <v>-70807.385741251914</v>
      </c>
      <c r="G28" s="44">
        <v>-42537.327300095829</v>
      </c>
      <c r="H28" s="44">
        <v>-585.22807330773662</v>
      </c>
      <c r="I28" s="44">
        <v>24584.819436575235</v>
      </c>
      <c r="J28" s="44">
        <v>283459.83678298234</v>
      </c>
      <c r="K28" s="42"/>
      <c r="L28" s="44">
        <f>SUM(L25:L27)</f>
        <v>-36421.117307926936</v>
      </c>
      <c r="M28" s="44">
        <v>-89345.121678080206</v>
      </c>
      <c r="N28" s="44">
        <v>283459.83678298234</v>
      </c>
      <c r="O28" s="42"/>
      <c r="P28" s="42"/>
      <c r="Q28" s="42"/>
      <c r="R28" s="42"/>
      <c r="S28" s="42"/>
      <c r="T28" s="42"/>
      <c r="U28" s="42"/>
      <c r="V28" s="42"/>
      <c r="W28" s="42"/>
      <c r="X28" s="42"/>
      <c r="Y28" s="42"/>
      <c r="Z28" s="42"/>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row>
    <row r="29" spans="1:76" x14ac:dyDescent="0.3">
      <c r="A29" s="5"/>
      <c r="B29" s="10"/>
      <c r="C29" s="10"/>
      <c r="D29" s="10"/>
      <c r="E29" s="10"/>
      <c r="F29" s="10"/>
      <c r="G29" s="10"/>
      <c r="H29" s="10"/>
      <c r="I29" s="10"/>
      <c r="J29" s="10"/>
      <c r="K29" s="42"/>
      <c r="L29" s="10"/>
      <c r="M29" s="10"/>
      <c r="N29" s="10"/>
      <c r="O29" s="42"/>
      <c r="P29" s="42"/>
      <c r="Q29" s="42"/>
      <c r="R29" s="42"/>
      <c r="S29" s="42"/>
      <c r="T29" s="42"/>
      <c r="U29" s="42"/>
      <c r="V29" s="42"/>
      <c r="W29" s="42"/>
      <c r="X29" s="42"/>
      <c r="Y29" s="42"/>
      <c r="Z29" s="42"/>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row>
    <row r="30" spans="1:76" x14ac:dyDescent="0.3">
      <c r="A30" s="43" t="s">
        <v>29</v>
      </c>
      <c r="B30" s="44">
        <v>19641.807127114371</v>
      </c>
      <c r="C30" s="44">
        <v>74576.52940394594</v>
      </c>
      <c r="D30" s="44">
        <v>85003.932885204806</v>
      </c>
      <c r="E30" s="44">
        <v>-354214.6396093627</v>
      </c>
      <c r="F30" s="44">
        <v>-31091.091331818836</v>
      </c>
      <c r="G30" s="44">
        <v>-22221.626347601596</v>
      </c>
      <c r="H30" s="44">
        <v>35886.382939457922</v>
      </c>
      <c r="I30" s="44">
        <v>68398.598549839837</v>
      </c>
      <c r="J30" s="44">
        <v>340490.60657008237</v>
      </c>
      <c r="K30" s="42"/>
      <c r="L30" s="44">
        <v>-174992.37019309541</v>
      </c>
      <c r="M30" s="44">
        <v>50972.263809880875</v>
      </c>
      <c r="N30" s="44">
        <v>340490.60657008237</v>
      </c>
      <c r="O30" s="42"/>
      <c r="P30" s="42"/>
      <c r="Q30" s="42"/>
      <c r="R30" s="42"/>
      <c r="S30" s="42"/>
      <c r="T30" s="42"/>
      <c r="U30" s="42"/>
      <c r="V30" s="42"/>
      <c r="W30" s="42"/>
      <c r="X30" s="42"/>
      <c r="Y30" s="42"/>
      <c r="Z30" s="42"/>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row>
    <row r="31" spans="1:76" x14ac:dyDescent="0.3">
      <c r="A31" s="26" t="s">
        <v>30</v>
      </c>
      <c r="B31" s="24">
        <v>-13362.972749664521</v>
      </c>
      <c r="C31" s="24">
        <v>-31058.363924134213</v>
      </c>
      <c r="D31" s="24">
        <v>-21070.694360354162</v>
      </c>
      <c r="E31" s="24">
        <v>46921.574906597161</v>
      </c>
      <c r="F31" s="24">
        <v>9594.497012847316</v>
      </c>
      <c r="G31" s="24">
        <v>6555.8601590473472</v>
      </c>
      <c r="H31" s="24">
        <v>-13547.513219358592</v>
      </c>
      <c r="I31" s="24">
        <v>-15218.850042731403</v>
      </c>
      <c r="J31" s="24">
        <v>-87445.883648306641</v>
      </c>
      <c r="K31" s="42"/>
      <c r="L31" s="24">
        <v>-18570.456127555735</v>
      </c>
      <c r="M31" s="24">
        <v>-12616.006090195351</v>
      </c>
      <c r="N31" s="24">
        <v>-87445.883648306641</v>
      </c>
      <c r="O31" s="42"/>
      <c r="P31" s="42"/>
      <c r="Q31" s="42"/>
      <c r="R31" s="42"/>
      <c r="S31" s="42"/>
      <c r="T31" s="42"/>
      <c r="U31" s="42"/>
      <c r="V31" s="42"/>
      <c r="W31" s="42"/>
      <c r="X31" s="42"/>
      <c r="Y31" s="42"/>
      <c r="Z31" s="42"/>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row>
    <row r="32" spans="1:76" x14ac:dyDescent="0.3">
      <c r="A32" s="43" t="s">
        <v>31</v>
      </c>
      <c r="B32" s="44">
        <v>6278.8343774499681</v>
      </c>
      <c r="C32" s="44">
        <v>43518.16547981176</v>
      </c>
      <c r="D32" s="44">
        <v>63933.238524850807</v>
      </c>
      <c r="E32" s="44">
        <v>-307293.06470276584</v>
      </c>
      <c r="F32" s="44">
        <v>-21496.594318970947</v>
      </c>
      <c r="G32" s="44">
        <v>-15665.766188553824</v>
      </c>
      <c r="H32" s="44">
        <v>22338.869720099428</v>
      </c>
      <c r="I32" s="44">
        <v>53179.748507108568</v>
      </c>
      <c r="J32" s="44">
        <v>253044.72292177612</v>
      </c>
      <c r="K32" s="42"/>
      <c r="L32" s="44">
        <v>-193562.82632065116</v>
      </c>
      <c r="M32" s="44">
        <v>38356.25771968357</v>
      </c>
      <c r="N32" s="44">
        <v>253044.72292177612</v>
      </c>
      <c r="O32" s="42"/>
      <c r="P32" s="42"/>
      <c r="Q32" s="42"/>
      <c r="R32" s="42"/>
      <c r="S32" s="42"/>
      <c r="T32" s="42"/>
      <c r="U32" s="42"/>
      <c r="V32" s="42"/>
      <c r="W32" s="42"/>
      <c r="X32" s="42"/>
      <c r="Y32" s="42"/>
      <c r="Z32" s="42"/>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row>
    <row r="33" spans="1:86" x14ac:dyDescent="0.3">
      <c r="A33" s="5" t="s">
        <v>32</v>
      </c>
      <c r="B33" s="11">
        <v>-5519.4642854495014</v>
      </c>
      <c r="C33" s="11">
        <v>-5248.0417338899933</v>
      </c>
      <c r="D33" s="11">
        <v>24555.029506892995</v>
      </c>
      <c r="E33" s="11">
        <v>28669.349617959007</v>
      </c>
      <c r="F33" s="11">
        <v>24723.350057513999</v>
      </c>
      <c r="G33" s="11">
        <v>-324.20742139289155</v>
      </c>
      <c r="H33" s="11">
        <v>20293.535227085365</v>
      </c>
      <c r="I33" s="11">
        <v>-15766.72630224517</v>
      </c>
      <c r="J33" s="11">
        <v>0</v>
      </c>
      <c r="K33" s="42"/>
      <c r="L33" s="11">
        <v>42456.873105512503</v>
      </c>
      <c r="M33" s="11">
        <v>28925.951560961297</v>
      </c>
      <c r="N33" s="11">
        <v>0</v>
      </c>
      <c r="O33" s="42"/>
      <c r="P33" s="42"/>
      <c r="Q33" s="42"/>
      <c r="R33" s="42"/>
      <c r="S33" s="42"/>
      <c r="T33" s="42"/>
      <c r="U33" s="42"/>
      <c r="V33" s="42"/>
      <c r="W33" s="42"/>
      <c r="X33" s="42"/>
      <c r="Y33" s="42"/>
      <c r="Z33" s="42"/>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row>
    <row r="34" spans="1:86" x14ac:dyDescent="0.3">
      <c r="A34" s="43" t="s">
        <v>33</v>
      </c>
      <c r="B34" s="44">
        <v>759.37009200011562</v>
      </c>
      <c r="C34" s="44">
        <v>38270.123745921621</v>
      </c>
      <c r="D34" s="44">
        <v>88488.268031743311</v>
      </c>
      <c r="E34" s="44">
        <v>-278623.71508480678</v>
      </c>
      <c r="F34" s="44">
        <v>3226.7557385424843</v>
      </c>
      <c r="G34" s="44">
        <v>-15989.973609946466</v>
      </c>
      <c r="H34" s="44">
        <v>42632.404947184921</v>
      </c>
      <c r="I34" s="44">
        <v>37413.022204863526</v>
      </c>
      <c r="J34" s="44">
        <v>253044.72284505615</v>
      </c>
      <c r="K34" s="42"/>
      <c r="L34" s="44">
        <v>-151105.95321514038</v>
      </c>
      <c r="M34" s="44">
        <v>67282.209280644762</v>
      </c>
      <c r="N34" s="44">
        <v>253044.72284505615</v>
      </c>
      <c r="O34" s="42"/>
      <c r="P34" s="42"/>
      <c r="Q34" s="42"/>
      <c r="R34" s="42"/>
      <c r="S34" s="42"/>
      <c r="T34" s="42"/>
      <c r="U34" s="42"/>
      <c r="V34" s="42"/>
      <c r="W34" s="42"/>
      <c r="X34" s="42"/>
      <c r="Y34" s="42"/>
      <c r="Z34" s="42"/>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row>
    <row r="35" spans="1:86" x14ac:dyDescent="0.3">
      <c r="A35" s="6"/>
      <c r="B35" s="5"/>
      <c r="C35" s="5"/>
      <c r="D35" s="5"/>
      <c r="E35" s="11"/>
      <c r="F35" s="5"/>
      <c r="G35" s="5"/>
      <c r="H35" s="5"/>
      <c r="I35" s="5"/>
      <c r="J35" s="11"/>
      <c r="K35" s="42"/>
      <c r="L35" s="5"/>
      <c r="N35" s="11"/>
      <c r="O35" s="42"/>
      <c r="P35" s="42"/>
      <c r="Q35" s="42"/>
      <c r="R35" s="42"/>
      <c r="S35" s="42"/>
      <c r="T35" s="42"/>
      <c r="U35" s="42"/>
      <c r="V35" s="42"/>
      <c r="W35" s="42"/>
      <c r="X35" s="42"/>
      <c r="Y35" s="42"/>
      <c r="Z35" s="42"/>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row>
    <row r="36" spans="1:86" x14ac:dyDescent="0.3">
      <c r="A36" s="23"/>
      <c r="B36" s="11"/>
      <c r="C36" s="11"/>
      <c r="D36" s="11"/>
      <c r="E36" s="11"/>
      <c r="F36" s="11"/>
      <c r="G36" s="11"/>
      <c r="H36" s="11"/>
      <c r="I36" s="11"/>
      <c r="J36" s="11"/>
      <c r="K36" s="42"/>
      <c r="L36" s="11"/>
      <c r="M36" s="11"/>
      <c r="N36" s="11"/>
      <c r="O36" s="42"/>
      <c r="P36" s="42"/>
      <c r="Q36" s="42"/>
      <c r="R36" s="42"/>
      <c r="S36" s="42"/>
      <c r="T36" s="42"/>
      <c r="U36" s="42"/>
      <c r="V36" s="42"/>
      <c r="W36" s="42"/>
      <c r="X36" s="42"/>
      <c r="Y36" s="42"/>
      <c r="Z36" s="42"/>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row>
    <row r="37" spans="1:86" x14ac:dyDescent="0.3">
      <c r="A37" s="6" t="s">
        <v>34</v>
      </c>
      <c r="B37" s="5"/>
      <c r="C37" s="5"/>
      <c r="D37" s="5"/>
      <c r="E37" s="5"/>
      <c r="F37" s="5"/>
      <c r="G37" s="5"/>
      <c r="H37" s="5"/>
      <c r="I37" s="5"/>
      <c r="J37" s="5"/>
      <c r="K37" s="5"/>
      <c r="L37" s="5"/>
      <c r="M37" s="5"/>
      <c r="N37" s="5"/>
      <c r="O37" s="5"/>
      <c r="P37" s="5"/>
      <c r="Q37" s="5"/>
      <c r="R37" s="5"/>
      <c r="S37" s="5"/>
      <c r="T37" s="5"/>
      <c r="U37" s="5"/>
      <c r="V37" s="5"/>
      <c r="W37" s="5"/>
      <c r="X37" s="5"/>
      <c r="Y37" s="5"/>
      <c r="Z37" s="42"/>
      <c r="AA37" s="42"/>
      <c r="AB37" s="42"/>
      <c r="AC37" s="42"/>
      <c r="AD37" s="42"/>
      <c r="AE37" s="42"/>
      <c r="AF37" s="42"/>
      <c r="AG37" s="42"/>
      <c r="AH37" s="42"/>
      <c r="AI37" s="42"/>
      <c r="AJ37" s="42"/>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row>
    <row r="38" spans="1:86" x14ac:dyDescent="0.3">
      <c r="A38" s="23" t="s">
        <v>35</v>
      </c>
      <c r="B38" s="11">
        <v>759.37009200050682</v>
      </c>
      <c r="C38" s="11">
        <v>38270.123745921788</v>
      </c>
      <c r="D38" s="11">
        <v>88488.268031743399</v>
      </c>
      <c r="E38" s="11">
        <v>-278623.71508480684</v>
      </c>
      <c r="F38" s="11">
        <v>3226.7557385422515</v>
      </c>
      <c r="G38" s="11">
        <f t="shared" ref="G38:H38" si="2">G34</f>
        <v>-15989.973609946466</v>
      </c>
      <c r="H38" s="11">
        <f t="shared" si="2"/>
        <v>42632.404947184921</v>
      </c>
      <c r="I38" s="11">
        <f t="shared" ref="I38" si="3">I34</f>
        <v>37413.022204863526</v>
      </c>
      <c r="J38" s="11">
        <v>253044.7228450565</v>
      </c>
      <c r="K38" s="11"/>
      <c r="L38" s="11">
        <f>L34</f>
        <v>-151105.95321514038</v>
      </c>
      <c r="M38" s="11">
        <v>67282.209280644354</v>
      </c>
      <c r="N38" s="11">
        <v>253044.7228450565</v>
      </c>
      <c r="O38" s="11"/>
      <c r="P38" s="11"/>
      <c r="Q38" s="11"/>
      <c r="R38" s="11"/>
      <c r="S38" s="11"/>
      <c r="T38" s="11"/>
      <c r="U38" s="11"/>
      <c r="V38" s="11"/>
      <c r="W38" s="11"/>
      <c r="X38" s="11"/>
      <c r="Y38" s="11"/>
      <c r="Z38" s="42"/>
      <c r="AA38" s="42"/>
      <c r="AB38" s="42"/>
      <c r="AC38" s="42"/>
      <c r="AD38" s="42"/>
      <c r="AE38" s="42"/>
      <c r="AF38" s="42"/>
      <c r="AG38" s="42"/>
      <c r="AH38" s="42"/>
      <c r="AI38" s="42"/>
      <c r="AJ38" s="42"/>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row>
    <row r="39" spans="1:86" x14ac:dyDescent="0.3">
      <c r="A39" s="23"/>
      <c r="B39" s="5"/>
      <c r="C39" s="5"/>
      <c r="D39" s="5"/>
      <c r="E39" s="5"/>
      <c r="F39" s="5"/>
      <c r="G39" s="5"/>
      <c r="H39" s="5"/>
      <c r="I39" s="5"/>
      <c r="J39" s="5"/>
      <c r="K39" s="5"/>
      <c r="L39" s="5"/>
      <c r="M39" s="5"/>
      <c r="N39" s="5"/>
      <c r="O39" s="11"/>
      <c r="P39" s="11"/>
      <c r="Q39" s="11"/>
      <c r="R39" s="11"/>
      <c r="S39" s="11"/>
      <c r="T39" s="11"/>
      <c r="U39" s="11"/>
      <c r="V39" s="11"/>
      <c r="W39" s="11"/>
      <c r="X39" s="11"/>
      <c r="Y39" s="11"/>
      <c r="Z39" s="42"/>
      <c r="AA39" s="42"/>
      <c r="AB39" s="42"/>
      <c r="AC39" s="42"/>
      <c r="AD39" s="42"/>
      <c r="AE39" s="42"/>
      <c r="AF39" s="42"/>
      <c r="AG39" s="42"/>
      <c r="AH39" s="42"/>
      <c r="AI39" s="42"/>
      <c r="AJ39" s="42"/>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row>
    <row r="40" spans="1:86" x14ac:dyDescent="0.3">
      <c r="A40" s="70" t="s">
        <v>36</v>
      </c>
      <c r="B40" s="67"/>
      <c r="C40" s="67"/>
      <c r="D40" s="67"/>
      <c r="E40" s="67"/>
      <c r="F40" s="67"/>
      <c r="G40" s="67"/>
      <c r="H40" s="67"/>
      <c r="I40" s="67"/>
      <c r="J40" s="67"/>
      <c r="K40" s="67"/>
      <c r="L40" s="67"/>
      <c r="M40" s="67"/>
      <c r="N40" s="67"/>
      <c r="O40" s="11"/>
      <c r="P40" s="11"/>
      <c r="Q40" s="11"/>
      <c r="R40" s="11"/>
      <c r="S40" s="11"/>
      <c r="T40" s="11"/>
      <c r="U40" s="11"/>
      <c r="V40" s="11"/>
      <c r="W40" s="11"/>
      <c r="X40" s="11"/>
      <c r="Y40" s="11"/>
      <c r="Z40" s="42"/>
      <c r="AA40" s="42"/>
      <c r="AB40" s="42"/>
      <c r="AC40" s="42"/>
      <c r="AD40" s="42"/>
      <c r="AE40" s="42"/>
      <c r="AF40" s="42"/>
      <c r="AG40" s="42"/>
      <c r="AH40" s="42"/>
      <c r="AI40" s="42"/>
      <c r="AJ40" s="42"/>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row>
    <row r="41" spans="1:86" x14ac:dyDescent="0.3">
      <c r="A41" s="71" t="s">
        <v>117</v>
      </c>
      <c r="B41" s="68">
        <v>0</v>
      </c>
      <c r="C41" s="68">
        <v>0.13</v>
      </c>
      <c r="D41" s="68">
        <v>0.3</v>
      </c>
      <c r="E41" s="68">
        <v>-0.94352068866300842</v>
      </c>
      <c r="F41" s="68">
        <v>1.0905243169889629E-2</v>
      </c>
      <c r="G41" s="68">
        <v>-5.4008321544131731E-2</v>
      </c>
      <c r="H41" s="68">
        <v>0.14408179005088731</v>
      </c>
      <c r="I41" s="68">
        <v>0.12601874550332709</v>
      </c>
      <c r="J41" s="68">
        <v>0.84713516028602198</v>
      </c>
      <c r="K41" s="68"/>
      <c r="L41" s="68">
        <v>-0.51068233855589962</v>
      </c>
      <c r="M41" s="68">
        <v>0.22649422471869213</v>
      </c>
      <c r="N41" s="68">
        <v>0.85519774630621415</v>
      </c>
      <c r="O41" s="11"/>
      <c r="P41" s="11"/>
      <c r="Q41" s="11"/>
      <c r="R41" s="11"/>
      <c r="S41" s="11"/>
      <c r="T41" s="11"/>
      <c r="U41" s="11"/>
      <c r="V41" s="11"/>
      <c r="W41" s="11"/>
      <c r="X41" s="11"/>
      <c r="Y41" s="11"/>
      <c r="Z41" s="42"/>
      <c r="AA41" s="42"/>
      <c r="AB41" s="42"/>
      <c r="AC41" s="42"/>
      <c r="AD41" s="42"/>
      <c r="AE41" s="42"/>
      <c r="AF41" s="42"/>
      <c r="AG41" s="42"/>
      <c r="AH41" s="42"/>
      <c r="AI41" s="42"/>
      <c r="AJ41" s="42"/>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row>
    <row r="42" spans="1:86" x14ac:dyDescent="0.3">
      <c r="A42" s="71" t="s">
        <v>115</v>
      </c>
      <c r="B42" s="68">
        <v>2.1338271133345233E-2</v>
      </c>
      <c r="C42" s="68">
        <v>0.14789407689570924</v>
      </c>
      <c r="D42" s="68">
        <v>0.21684017063066685</v>
      </c>
      <c r="E42" s="68">
        <v>-1.0406054765439638</v>
      </c>
      <c r="F42" s="68">
        <v>-7.2650552867287749E-2</v>
      </c>
      <c r="G42" s="68">
        <v>-5.2913266662321989E-2</v>
      </c>
      <c r="H42" s="68">
        <v>7.5497132778994891E-2</v>
      </c>
      <c r="I42" s="68">
        <v>0.17912600474647278</v>
      </c>
      <c r="J42" s="68">
        <v>0.84713516054286297</v>
      </c>
      <c r="K42" s="68"/>
      <c r="L42" s="68">
        <v>-0.65417089507708026</v>
      </c>
      <c r="M42" s="68">
        <v>0.12911988099399721</v>
      </c>
      <c r="N42" s="68">
        <v>0.85519774656549963</v>
      </c>
      <c r="O42" s="11"/>
      <c r="P42" s="11"/>
      <c r="Q42" s="11"/>
      <c r="R42" s="11"/>
      <c r="S42" s="11"/>
      <c r="T42" s="11"/>
      <c r="U42" s="11"/>
      <c r="V42" s="11"/>
      <c r="W42" s="11"/>
      <c r="X42" s="11"/>
      <c r="Y42" s="11"/>
      <c r="Z42" s="42"/>
      <c r="AA42" s="42"/>
      <c r="AB42" s="42"/>
      <c r="AC42" s="42"/>
      <c r="AD42" s="42"/>
      <c r="AE42" s="42"/>
      <c r="AF42" s="42"/>
      <c r="AG42" s="42"/>
      <c r="AH42" s="42"/>
      <c r="AI42" s="42"/>
      <c r="AJ42" s="42"/>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row>
    <row r="43" spans="1:86" x14ac:dyDescent="0.3">
      <c r="A43" s="71" t="s">
        <v>116</v>
      </c>
      <c r="B43" s="68">
        <v>-1.8757593902575517E-2</v>
      </c>
      <c r="C43" s="68">
        <v>-1.7835179382822992E-2</v>
      </c>
      <c r="D43" s="68">
        <v>8.3282450740331262E-2</v>
      </c>
      <c r="E43" s="68">
        <v>9.7084788588569851E-2</v>
      </c>
      <c r="F43" s="68">
        <v>8.3555796037177374E-2</v>
      </c>
      <c r="G43" s="68">
        <v>-1.0950548818097422E-3</v>
      </c>
      <c r="H43" s="68">
        <v>6.8584657271892391E-2</v>
      </c>
      <c r="I43" s="68">
        <v>-5.3107259243145709E-2</v>
      </c>
      <c r="J43" s="68">
        <v>-2.5684097574362846E-10</v>
      </c>
      <c r="K43" s="69"/>
      <c r="L43" s="68">
        <v>0.14348855722739529</v>
      </c>
      <c r="M43" s="68">
        <v>9.7374343724694917E-2</v>
      </c>
      <c r="N43" s="68">
        <v>-2.5928545279702324E-10</v>
      </c>
    </row>
    <row r="44" spans="1:86" x14ac:dyDescent="0.3">
      <c r="A44" s="71" t="s">
        <v>118</v>
      </c>
      <c r="B44" s="68">
        <v>0</v>
      </c>
      <c r="C44" s="68">
        <v>0.13</v>
      </c>
      <c r="D44" s="68">
        <v>0.3</v>
      </c>
      <c r="E44" s="68">
        <v>-0.94352068866300842</v>
      </c>
      <c r="F44" s="68">
        <v>1.0855512324965464E-2</v>
      </c>
      <c r="G44" s="68">
        <v>-5.4008321544131731E-2</v>
      </c>
      <c r="H44" s="68">
        <v>0.14190182840388421</v>
      </c>
      <c r="I44" s="68">
        <v>0.1225200923019627</v>
      </c>
      <c r="J44" s="68">
        <v>0.82577486203643169</v>
      </c>
      <c r="K44" s="69"/>
      <c r="L44" s="68">
        <v>-0.51068233855589962</v>
      </c>
      <c r="M44" s="68">
        <v>0.22020967023216745</v>
      </c>
      <c r="N44" s="68">
        <v>0.8334341439117231</v>
      </c>
    </row>
    <row r="45" spans="1:86" x14ac:dyDescent="0.3">
      <c r="A45" s="72" t="s">
        <v>114</v>
      </c>
      <c r="B45" s="68">
        <v>2.1338271133345233E-2</v>
      </c>
      <c r="C45" s="68">
        <v>0.14637899895326453</v>
      </c>
      <c r="D45" s="68">
        <v>0.21504774734701038</v>
      </c>
      <c r="E45" s="68">
        <v>-1.0406054765439638</v>
      </c>
      <c r="F45" s="68">
        <v>-7.2650552867287749E-2</v>
      </c>
      <c r="G45" s="68">
        <v>-5.2913266662321989E-2</v>
      </c>
      <c r="H45" s="68">
        <v>7.4354858978407171E-2</v>
      </c>
      <c r="I45" s="68">
        <v>0.17415293691080452</v>
      </c>
      <c r="J45" s="68">
        <v>0.82577486228679653</v>
      </c>
      <c r="K45" s="69"/>
      <c r="L45" s="68">
        <v>-0.65417089507708026</v>
      </c>
      <c r="M45" s="68">
        <v>0.12553718069155817</v>
      </c>
      <c r="N45" s="68">
        <v>0.83343414416441008</v>
      </c>
    </row>
    <row r="46" spans="1:86" x14ac:dyDescent="0.3">
      <c r="A46" s="72" t="s">
        <v>113</v>
      </c>
      <c r="B46" s="68">
        <v>-1.8757593902575517E-2</v>
      </c>
      <c r="C46" s="68">
        <v>-1.7835179382822992E-2</v>
      </c>
      <c r="D46" s="68">
        <v>8.2594029386516707E-2</v>
      </c>
      <c r="E46" s="68">
        <v>9.6407194009365912E-2</v>
      </c>
      <c r="F46" s="68">
        <v>8.3174759111131272E-2</v>
      </c>
      <c r="G46" s="68">
        <v>-1.0950548818097422E-3</v>
      </c>
      <c r="H46" s="68">
        <v>6.7546969425477027E-2</v>
      </c>
      <c r="I46" s="68">
        <v>-5.3107259243145709E-2</v>
      </c>
      <c r="J46" s="68">
        <v>-2.5684097574362846E-10</v>
      </c>
      <c r="L46" s="68">
        <v>0.14248906840418482</v>
      </c>
      <c r="M46" s="68">
        <v>9.4672489540609292E-2</v>
      </c>
      <c r="N46" s="68">
        <v>-2.5928545279702324E-10</v>
      </c>
    </row>
    <row r="47" spans="1:86" x14ac:dyDescent="0.3">
      <c r="A47" s="69"/>
    </row>
    <row r="48" spans="1:86" x14ac:dyDescent="0.3">
      <c r="A48" s="75" t="s">
        <v>122</v>
      </c>
      <c r="B48" s="76"/>
      <c r="C48" s="76"/>
      <c r="D48" s="77"/>
    </row>
    <row r="49" spans="1:4" x14ac:dyDescent="0.3">
      <c r="A49" s="78"/>
      <c r="B49" s="79"/>
      <c r="C49" s="79"/>
      <c r="D49" s="80"/>
    </row>
    <row r="50" spans="1:4" x14ac:dyDescent="0.3">
      <c r="A50" s="78"/>
      <c r="B50" s="79"/>
      <c r="C50" s="79"/>
      <c r="D50" s="80"/>
    </row>
    <row r="51" spans="1:4" x14ac:dyDescent="0.3">
      <c r="A51" s="78"/>
      <c r="B51" s="79"/>
      <c r="C51" s="79"/>
      <c r="D51" s="80"/>
    </row>
    <row r="52" spans="1:4" x14ac:dyDescent="0.3">
      <c r="A52" s="78"/>
      <c r="B52" s="79"/>
      <c r="C52" s="79"/>
      <c r="D52" s="80"/>
    </row>
    <row r="53" spans="1:4" x14ac:dyDescent="0.3">
      <c r="A53" s="81"/>
      <c r="B53" s="82"/>
      <c r="C53" s="82"/>
      <c r="D53" s="83"/>
    </row>
  </sheetData>
  <mergeCells count="1">
    <mergeCell ref="A48:D53"/>
  </mergeCells>
  <phoneticPr fontId="13" type="noConversion"/>
  <pageMargins left="0.7" right="0.7" top="0.75" bottom="0.75" header="0.3" footer="0.3"/>
  <pageSetup paperSize="304"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7203-5306-4505-B2E7-5DAA7DE113C8}">
  <dimension ref="A1:AG51"/>
  <sheetViews>
    <sheetView showGridLines="0" zoomScaleNormal="100" workbookViewId="0">
      <selection activeCell="A2" sqref="A2"/>
    </sheetView>
  </sheetViews>
  <sheetFormatPr defaultColWidth="9.109375" defaultRowHeight="14.4" x14ac:dyDescent="0.3"/>
  <cols>
    <col min="1" max="1" width="48.5546875" customWidth="1"/>
    <col min="2" max="8" width="11.33203125" bestFit="1" customWidth="1"/>
    <col min="9" max="10" width="11.33203125" style="50" bestFit="1" customWidth="1"/>
    <col min="11" max="11" width="11" style="50" customWidth="1"/>
    <col min="12" max="14" width="11.33203125" bestFit="1" customWidth="1"/>
  </cols>
  <sheetData>
    <row r="1" spans="1:33" ht="23.4" x14ac:dyDescent="0.45">
      <c r="A1" s="39" t="s">
        <v>0</v>
      </c>
      <c r="B1" s="2"/>
      <c r="C1" s="2"/>
      <c r="D1" s="2"/>
      <c r="E1" s="2"/>
      <c r="F1" s="2"/>
      <c r="G1" s="2"/>
      <c r="H1" s="2"/>
      <c r="I1" s="47"/>
      <c r="J1" s="47"/>
      <c r="K1" s="47"/>
      <c r="L1" s="2"/>
      <c r="M1" s="2"/>
      <c r="N1" s="2"/>
    </row>
    <row r="2" spans="1:33" ht="15.6" x14ac:dyDescent="0.3">
      <c r="B2" s="17"/>
      <c r="C2" s="17"/>
      <c r="D2" s="17"/>
      <c r="E2" s="17"/>
      <c r="F2" s="17"/>
      <c r="G2" s="17"/>
      <c r="H2" s="17"/>
      <c r="I2" s="35"/>
      <c r="J2" s="35"/>
      <c r="K2" s="35"/>
      <c r="L2" s="17"/>
      <c r="M2" s="17"/>
      <c r="N2" s="17"/>
    </row>
    <row r="3" spans="1:33" ht="15.6" x14ac:dyDescent="0.3">
      <c r="A3" s="3" t="s">
        <v>1</v>
      </c>
      <c r="B3" s="17"/>
      <c r="C3" s="17"/>
      <c r="D3" s="17"/>
      <c r="E3" s="17"/>
      <c r="F3" s="17"/>
      <c r="G3" s="17"/>
      <c r="H3" s="17"/>
      <c r="I3" s="35"/>
      <c r="J3" s="35"/>
      <c r="K3" s="35"/>
      <c r="L3" s="17"/>
      <c r="M3" s="17"/>
      <c r="N3" s="17"/>
    </row>
    <row r="4" spans="1:33" x14ac:dyDescent="0.3">
      <c r="A4" s="40" t="s">
        <v>37</v>
      </c>
      <c r="B4" s="41" t="s">
        <v>3</v>
      </c>
      <c r="C4" s="41" t="s">
        <v>4</v>
      </c>
      <c r="D4" s="41" t="s">
        <v>5</v>
      </c>
      <c r="E4" s="41" t="s">
        <v>6</v>
      </c>
      <c r="F4" s="41" t="s">
        <v>7</v>
      </c>
      <c r="G4" s="41" t="s">
        <v>8</v>
      </c>
      <c r="H4" s="41" t="s">
        <v>9</v>
      </c>
      <c r="I4" s="41" t="s">
        <v>99</v>
      </c>
      <c r="J4" s="41" t="s">
        <v>102</v>
      </c>
      <c r="K4" s="62"/>
      <c r="L4" s="41" t="s">
        <v>128</v>
      </c>
      <c r="M4" s="41" t="s">
        <v>129</v>
      </c>
      <c r="N4" s="41" t="s">
        <v>119</v>
      </c>
    </row>
    <row r="5" spans="1:33" x14ac:dyDescent="0.3">
      <c r="A5" s="5"/>
      <c r="B5" s="7"/>
      <c r="C5" s="7"/>
      <c r="D5" s="7"/>
      <c r="E5" s="7"/>
      <c r="F5" s="7"/>
      <c r="G5" s="7"/>
      <c r="H5" s="7"/>
      <c r="I5" s="38"/>
      <c r="J5" s="38"/>
      <c r="K5" s="38"/>
      <c r="L5" s="7"/>
      <c r="M5" s="7"/>
      <c r="N5" s="7"/>
    </row>
    <row r="6" spans="1:33" x14ac:dyDescent="0.3">
      <c r="A6" s="27" t="s">
        <v>38</v>
      </c>
      <c r="B6" s="28"/>
      <c r="C6" s="28"/>
      <c r="D6" s="28"/>
      <c r="E6" s="28"/>
      <c r="F6" s="28"/>
      <c r="G6" s="28"/>
      <c r="H6" s="28"/>
      <c r="I6" s="29"/>
      <c r="J6" s="29"/>
      <c r="K6" s="29"/>
      <c r="L6" s="28"/>
      <c r="M6" s="28"/>
      <c r="N6" s="28"/>
    </row>
    <row r="7" spans="1:33" x14ac:dyDescent="0.3">
      <c r="A7" s="27" t="s">
        <v>39</v>
      </c>
      <c r="B7" s="29"/>
      <c r="C7" s="29"/>
      <c r="D7" s="29"/>
      <c r="E7" s="29"/>
      <c r="F7" s="29"/>
      <c r="G7" s="29"/>
      <c r="H7" s="29"/>
      <c r="I7" s="29"/>
      <c r="J7" s="29"/>
      <c r="K7" s="29"/>
      <c r="L7" s="29"/>
      <c r="M7" s="29"/>
      <c r="N7" s="29"/>
    </row>
    <row r="8" spans="1:33" x14ac:dyDescent="0.3">
      <c r="A8" s="23" t="s">
        <v>40</v>
      </c>
      <c r="B8" s="24">
        <v>5500983.565078306</v>
      </c>
      <c r="C8" s="24">
        <v>5909801.2425999455</v>
      </c>
      <c r="D8" s="24">
        <v>6131649.1740345964</v>
      </c>
      <c r="E8" s="24">
        <v>5788276.7945290459</v>
      </c>
      <c r="F8" s="24">
        <v>4399205.8134936113</v>
      </c>
      <c r="G8" s="24">
        <v>4505525.5470668385</v>
      </c>
      <c r="H8" s="24">
        <v>4356982.3426915333</v>
      </c>
      <c r="I8" s="24">
        <v>4388870.2087960523</v>
      </c>
      <c r="J8" s="24">
        <v>4510904.0442042202</v>
      </c>
      <c r="K8" s="24"/>
      <c r="L8" s="24">
        <v>5788276.7945290459</v>
      </c>
      <c r="M8" s="24">
        <v>4388870.2087960523</v>
      </c>
      <c r="N8" s="24">
        <v>4510904.0442042202</v>
      </c>
      <c r="O8" s="33"/>
      <c r="P8" s="33"/>
      <c r="Q8" s="33"/>
      <c r="R8" s="33"/>
      <c r="S8" s="33"/>
      <c r="T8" s="33"/>
      <c r="U8" s="33"/>
      <c r="V8" s="33"/>
      <c r="W8" s="33"/>
      <c r="X8" s="33"/>
      <c r="Y8" s="33"/>
      <c r="Z8" s="33"/>
      <c r="AA8" s="33"/>
      <c r="AB8" s="33"/>
      <c r="AC8" s="33"/>
      <c r="AD8" s="33"/>
      <c r="AE8" s="33"/>
      <c r="AF8" s="33"/>
      <c r="AG8" s="33"/>
    </row>
    <row r="9" spans="1:33" x14ac:dyDescent="0.3">
      <c r="A9" s="23" t="s">
        <v>41</v>
      </c>
      <c r="B9" s="24">
        <v>2859335.7535496694</v>
      </c>
      <c r="C9" s="24">
        <v>3006153.2608006741</v>
      </c>
      <c r="D9" s="24">
        <v>3060495.5307307406</v>
      </c>
      <c r="E9" s="24">
        <v>2929502.8572985879</v>
      </c>
      <c r="F9" s="24">
        <v>1922989.8079292811</v>
      </c>
      <c r="G9" s="24">
        <v>1919223.2152771961</v>
      </c>
      <c r="H9" s="24">
        <v>1822785.2229782976</v>
      </c>
      <c r="I9" s="24">
        <v>1773600.7390510333</v>
      </c>
      <c r="J9" s="24">
        <v>1764538.1135535019</v>
      </c>
      <c r="K9" s="24"/>
      <c r="L9" s="24">
        <v>2929502.8572985879</v>
      </c>
      <c r="M9" s="24">
        <v>1773600.7390510333</v>
      </c>
      <c r="N9" s="24">
        <v>1764538.1135535019</v>
      </c>
      <c r="O9" s="33"/>
      <c r="P9" s="33"/>
      <c r="Q9" s="33"/>
      <c r="R9" s="33"/>
      <c r="S9" s="33"/>
      <c r="T9" s="33"/>
      <c r="U9" s="33"/>
      <c r="V9" s="33"/>
      <c r="W9" s="33"/>
      <c r="X9" s="33"/>
      <c r="Y9" s="33"/>
      <c r="Z9" s="33"/>
      <c r="AA9" s="33"/>
      <c r="AB9" s="33"/>
      <c r="AC9" s="33"/>
      <c r="AD9" s="33"/>
      <c r="AE9" s="33"/>
      <c r="AF9" s="33"/>
      <c r="AG9" s="33"/>
    </row>
    <row r="10" spans="1:33" x14ac:dyDescent="0.3">
      <c r="A10" s="23" t="s">
        <v>42</v>
      </c>
      <c r="B10" s="24">
        <v>61100.114123361011</v>
      </c>
      <c r="C10" s="24">
        <v>56265.824156189017</v>
      </c>
      <c r="D10" s="24">
        <v>51066.153964072015</v>
      </c>
      <c r="E10" s="24">
        <v>47865.394004944021</v>
      </c>
      <c r="F10" s="24">
        <v>44600.358797264009</v>
      </c>
      <c r="G10" s="24">
        <v>53829.406978022074</v>
      </c>
      <c r="H10" s="24">
        <v>48362.572657675017</v>
      </c>
      <c r="I10" s="24">
        <v>43988.375531512407</v>
      </c>
      <c r="J10" s="24">
        <v>48698.824505332137</v>
      </c>
      <c r="K10" s="24"/>
      <c r="L10" s="24">
        <v>47865.394004944021</v>
      </c>
      <c r="M10" s="24">
        <v>43988.375531512407</v>
      </c>
      <c r="N10" s="24">
        <v>48698.824505332137</v>
      </c>
      <c r="O10" s="33"/>
      <c r="P10" s="33"/>
      <c r="Q10" s="33"/>
      <c r="R10" s="33"/>
      <c r="S10" s="33"/>
      <c r="T10" s="33"/>
      <c r="U10" s="33"/>
      <c r="V10" s="33"/>
      <c r="W10" s="33"/>
      <c r="X10" s="33"/>
      <c r="Y10" s="33"/>
      <c r="Z10" s="33"/>
      <c r="AA10" s="33"/>
      <c r="AB10" s="33"/>
      <c r="AC10" s="33"/>
      <c r="AD10" s="33"/>
      <c r="AE10" s="33"/>
      <c r="AF10" s="33"/>
      <c r="AG10" s="33"/>
    </row>
    <row r="11" spans="1:33" x14ac:dyDescent="0.3">
      <c r="A11" s="23" t="s">
        <v>43</v>
      </c>
      <c r="B11" s="24">
        <v>21616.037645360331</v>
      </c>
      <c r="C11" s="24">
        <v>23839.124371557002</v>
      </c>
      <c r="D11" s="24">
        <v>23481.019074225998</v>
      </c>
      <c r="E11" s="24">
        <v>22143.282272836001</v>
      </c>
      <c r="F11" s="24">
        <v>21026.924603092004</v>
      </c>
      <c r="G11" s="24">
        <v>19890.351450681999</v>
      </c>
      <c r="H11" s="24">
        <v>19367.079010465997</v>
      </c>
      <c r="I11" s="24">
        <v>20432.448456591937</v>
      </c>
      <c r="J11" s="24">
        <v>21340.646608047373</v>
      </c>
      <c r="K11" s="24"/>
      <c r="L11" s="24">
        <v>22143.282272836001</v>
      </c>
      <c r="M11" s="24">
        <v>20432.448456591937</v>
      </c>
      <c r="N11" s="24">
        <v>21340.646608047373</v>
      </c>
      <c r="O11" s="33"/>
      <c r="P11" s="33"/>
      <c r="Q11" s="33"/>
      <c r="R11" s="33"/>
      <c r="S11" s="33"/>
      <c r="T11" s="33"/>
      <c r="U11" s="33"/>
      <c r="V11" s="33"/>
      <c r="W11" s="33"/>
      <c r="X11" s="33"/>
      <c r="Y11" s="33"/>
      <c r="Z11" s="33"/>
      <c r="AA11" s="33"/>
      <c r="AB11" s="33"/>
      <c r="AC11" s="33"/>
      <c r="AD11" s="33"/>
      <c r="AE11" s="33"/>
      <c r="AF11" s="33"/>
      <c r="AG11" s="33"/>
    </row>
    <row r="12" spans="1:33" x14ac:dyDescent="0.3">
      <c r="A12" s="23" t="s">
        <v>44</v>
      </c>
      <c r="B12" s="24">
        <v>143205.93620713596</v>
      </c>
      <c r="C12" s="24">
        <v>144136.11299824892</v>
      </c>
      <c r="D12" s="24">
        <v>137846.56399665397</v>
      </c>
      <c r="E12" s="24">
        <v>133145.48095706097</v>
      </c>
      <c r="F12" s="24">
        <v>134994.74731034299</v>
      </c>
      <c r="G12" s="24">
        <v>137288.86390932198</v>
      </c>
      <c r="H12" s="24">
        <v>136009.75716183998</v>
      </c>
      <c r="I12" s="24">
        <v>142933.53372531425</v>
      </c>
      <c r="J12" s="24">
        <v>140756.57882070204</v>
      </c>
      <c r="K12" s="24"/>
      <c r="L12" s="24">
        <v>133145.48095706097</v>
      </c>
      <c r="M12" s="24">
        <v>142933.53372531425</v>
      </c>
      <c r="N12" s="24">
        <v>140756.57882070204</v>
      </c>
      <c r="O12" s="33"/>
      <c r="P12" s="33"/>
      <c r="Q12" s="33"/>
      <c r="R12" s="33"/>
      <c r="S12" s="33"/>
      <c r="T12" s="33"/>
      <c r="U12" s="33"/>
      <c r="V12" s="33"/>
      <c r="W12" s="33"/>
      <c r="X12" s="33"/>
      <c r="Y12" s="33"/>
      <c r="Z12" s="33"/>
      <c r="AA12" s="33"/>
      <c r="AB12" s="33"/>
      <c r="AC12" s="33"/>
      <c r="AD12" s="33"/>
      <c r="AE12" s="33"/>
      <c r="AF12" s="33"/>
      <c r="AG12" s="33"/>
    </row>
    <row r="13" spans="1:33" x14ac:dyDescent="0.3">
      <c r="A13" s="23" t="s">
        <v>101</v>
      </c>
      <c r="B13" s="24">
        <v>0</v>
      </c>
      <c r="C13" s="24">
        <v>0</v>
      </c>
      <c r="D13" s="24">
        <v>0</v>
      </c>
      <c r="E13" s="24">
        <v>0</v>
      </c>
      <c r="F13" s="24">
        <v>0</v>
      </c>
      <c r="G13" s="24">
        <v>0</v>
      </c>
      <c r="H13" s="24">
        <v>0</v>
      </c>
      <c r="I13" s="24">
        <v>0</v>
      </c>
      <c r="J13" s="24">
        <v>259351.5</v>
      </c>
      <c r="K13" s="24"/>
      <c r="L13" s="24">
        <v>0</v>
      </c>
      <c r="M13" s="24">
        <v>0</v>
      </c>
      <c r="N13" s="24">
        <v>259351.5</v>
      </c>
      <c r="O13" s="33"/>
      <c r="P13" s="33"/>
      <c r="Q13" s="33"/>
      <c r="R13" s="33"/>
      <c r="S13" s="33"/>
      <c r="T13" s="33"/>
      <c r="U13" s="33"/>
      <c r="V13" s="33"/>
      <c r="W13" s="33"/>
      <c r="X13" s="33"/>
      <c r="Y13" s="33"/>
      <c r="Z13" s="33"/>
      <c r="AA13" s="33"/>
      <c r="AB13" s="33"/>
      <c r="AC13" s="33"/>
      <c r="AD13" s="33"/>
      <c r="AE13" s="33"/>
      <c r="AF13" s="33"/>
      <c r="AG13" s="33"/>
    </row>
    <row r="14" spans="1:33" x14ac:dyDescent="0.3">
      <c r="A14" s="23" t="s">
        <v>45</v>
      </c>
      <c r="B14" s="24">
        <v>2886.8259084835054</v>
      </c>
      <c r="C14" s="24">
        <v>2881.9088127961159</v>
      </c>
      <c r="D14" s="24">
        <v>2906.2736313898604</v>
      </c>
      <c r="E14" s="24">
        <v>2875.8060204071999</v>
      </c>
      <c r="F14" s="24">
        <v>2860.8672809598602</v>
      </c>
      <c r="G14" s="24">
        <v>2572.1505171438603</v>
      </c>
      <c r="H14" s="24">
        <v>2531.7365280438598</v>
      </c>
      <c r="I14" s="24">
        <v>2522.7658988738604</v>
      </c>
      <c r="J14" s="24">
        <v>403764.68017069984</v>
      </c>
      <c r="K14" s="24"/>
      <c r="L14" s="24">
        <v>2875.8060204071999</v>
      </c>
      <c r="M14" s="24">
        <v>2522.7658988738604</v>
      </c>
      <c r="N14" s="24">
        <v>403764.68017069984</v>
      </c>
      <c r="O14" s="33"/>
      <c r="P14" s="33"/>
      <c r="Q14" s="33"/>
      <c r="R14" s="33"/>
      <c r="S14" s="33"/>
      <c r="T14" s="33"/>
      <c r="U14" s="33"/>
      <c r="V14" s="33"/>
      <c r="W14" s="33"/>
      <c r="X14" s="33"/>
      <c r="Y14" s="33"/>
      <c r="Z14" s="33"/>
      <c r="AA14" s="33"/>
      <c r="AB14" s="33"/>
      <c r="AC14" s="33"/>
      <c r="AD14" s="33"/>
      <c r="AE14" s="33"/>
      <c r="AF14" s="33"/>
      <c r="AG14" s="33"/>
    </row>
    <row r="15" spans="1:33" x14ac:dyDescent="0.3">
      <c r="A15" s="43" t="s">
        <v>39</v>
      </c>
      <c r="B15" s="44">
        <v>8589128.2355123162</v>
      </c>
      <c r="C15" s="44">
        <v>9143077.4777394105</v>
      </c>
      <c r="D15" s="44">
        <v>9407444.7174316794</v>
      </c>
      <c r="E15" s="44">
        <v>8923809.6200828832</v>
      </c>
      <c r="F15" s="44">
        <v>6525678.5194145516</v>
      </c>
      <c r="G15" s="44">
        <f>SUM(G8:G14)</f>
        <v>6638329.5351992045</v>
      </c>
      <c r="H15" s="44">
        <f>SUM(H8:H14)</f>
        <v>6386038.7110278551</v>
      </c>
      <c r="I15" s="44">
        <v>6372348.0714593772</v>
      </c>
      <c r="J15" s="44">
        <f>SUM(J8:J14)</f>
        <v>7149354.3878625026</v>
      </c>
      <c r="K15" s="29"/>
      <c r="L15" s="44">
        <v>8923809.6200828813</v>
      </c>
      <c r="M15" s="44">
        <f>SUM(M8:M14)</f>
        <v>6372348.0714593772</v>
      </c>
      <c r="N15" s="44">
        <v>7149354.3878625026</v>
      </c>
      <c r="O15" s="33"/>
      <c r="P15" s="33"/>
      <c r="Q15" s="33"/>
      <c r="R15" s="33"/>
      <c r="S15" s="33"/>
      <c r="T15" s="33"/>
      <c r="U15" s="33"/>
      <c r="V15" s="33"/>
      <c r="W15" s="33"/>
      <c r="X15" s="33"/>
      <c r="Y15" s="33"/>
      <c r="Z15" s="33"/>
      <c r="AA15" s="33"/>
      <c r="AB15" s="33"/>
      <c r="AC15" s="33"/>
      <c r="AD15" s="33"/>
      <c r="AE15" s="33"/>
      <c r="AF15" s="33"/>
      <c r="AG15" s="33"/>
    </row>
    <row r="16" spans="1:33" x14ac:dyDescent="0.3">
      <c r="A16" s="27"/>
      <c r="B16" s="24"/>
      <c r="C16" s="24"/>
      <c r="D16" s="24"/>
      <c r="E16" s="24"/>
      <c r="F16" s="24"/>
      <c r="G16" s="24"/>
      <c r="H16" s="24"/>
      <c r="I16" s="24"/>
      <c r="J16" s="24"/>
      <c r="K16" s="24"/>
      <c r="L16" s="24"/>
      <c r="M16" s="24"/>
      <c r="N16" s="24"/>
      <c r="O16" s="33"/>
      <c r="P16" s="33"/>
      <c r="Q16" s="33"/>
      <c r="R16" s="33"/>
      <c r="S16" s="33"/>
      <c r="T16" s="33"/>
      <c r="U16" s="33"/>
      <c r="V16" s="33"/>
      <c r="W16" s="33"/>
      <c r="X16" s="33"/>
      <c r="Y16" s="33"/>
      <c r="Z16" s="33"/>
      <c r="AA16" s="33"/>
      <c r="AB16" s="33"/>
      <c r="AC16" s="33"/>
      <c r="AD16" s="33"/>
      <c r="AE16" s="33"/>
      <c r="AF16" s="33"/>
      <c r="AG16" s="33"/>
    </row>
    <row r="17" spans="1:33" x14ac:dyDescent="0.3">
      <c r="A17" s="27" t="s">
        <v>46</v>
      </c>
      <c r="B17" s="29"/>
      <c r="C17" s="29"/>
      <c r="D17" s="29"/>
      <c r="E17" s="29"/>
      <c r="F17" s="29"/>
      <c r="G17" s="29"/>
      <c r="H17" s="29"/>
      <c r="I17" s="29"/>
      <c r="J17" s="29"/>
      <c r="K17" s="29"/>
      <c r="L17" s="29"/>
      <c r="M17" s="29"/>
      <c r="N17" s="29"/>
      <c r="O17" s="33"/>
      <c r="P17" s="33"/>
      <c r="Q17" s="33"/>
      <c r="R17" s="33"/>
      <c r="S17" s="33"/>
      <c r="T17" s="33"/>
      <c r="U17" s="33"/>
      <c r="V17" s="33"/>
      <c r="W17" s="33"/>
      <c r="X17" s="33"/>
      <c r="Y17" s="33"/>
      <c r="Z17" s="33"/>
      <c r="AA17" s="33"/>
      <c r="AB17" s="33"/>
      <c r="AC17" s="33"/>
      <c r="AD17" s="33"/>
      <c r="AE17" s="33"/>
      <c r="AF17" s="33"/>
      <c r="AG17" s="33"/>
    </row>
    <row r="18" spans="1:33" x14ac:dyDescent="0.3">
      <c r="A18" s="23" t="s">
        <v>47</v>
      </c>
      <c r="B18" s="24">
        <v>865252.77605690318</v>
      </c>
      <c r="C18" s="24">
        <v>937936.24186415656</v>
      </c>
      <c r="D18" s="24">
        <v>1117553.6809996224</v>
      </c>
      <c r="E18" s="24">
        <v>1243758.1878520893</v>
      </c>
      <c r="F18" s="24">
        <v>1185349.9380710793</v>
      </c>
      <c r="G18" s="24">
        <v>1218701.0604939398</v>
      </c>
      <c r="H18" s="24">
        <v>1303777.5117043674</v>
      </c>
      <c r="I18" s="24">
        <v>1380412.4541129963</v>
      </c>
      <c r="J18" s="24">
        <v>1450743.880175574</v>
      </c>
      <c r="K18" s="24"/>
      <c r="L18" s="24">
        <v>1243758.1878520893</v>
      </c>
      <c r="M18" s="24">
        <v>1380412.4541129963</v>
      </c>
      <c r="N18" s="24">
        <v>1450743.880175574</v>
      </c>
      <c r="O18" s="33"/>
      <c r="P18" s="33"/>
      <c r="Q18" s="33"/>
      <c r="R18" s="33"/>
      <c r="S18" s="33"/>
      <c r="T18" s="33"/>
      <c r="U18" s="33"/>
      <c r="V18" s="33"/>
      <c r="W18" s="33"/>
      <c r="X18" s="33"/>
      <c r="Y18" s="33"/>
      <c r="Z18" s="33"/>
      <c r="AA18" s="33"/>
      <c r="AB18" s="33"/>
      <c r="AC18" s="33"/>
      <c r="AD18" s="33"/>
      <c r="AE18" s="33"/>
      <c r="AF18" s="33"/>
      <c r="AG18" s="33"/>
    </row>
    <row r="19" spans="1:33" x14ac:dyDescent="0.3">
      <c r="A19" s="23" t="s">
        <v>48</v>
      </c>
      <c r="B19" s="24">
        <v>801599.05111474404</v>
      </c>
      <c r="C19" s="24">
        <v>901759.42685218726</v>
      </c>
      <c r="D19" s="24">
        <v>916210.99371166795</v>
      </c>
      <c r="E19" s="24">
        <v>826850.89065455773</v>
      </c>
      <c r="F19" s="24">
        <v>933538.82738508214</v>
      </c>
      <c r="G19" s="24">
        <v>1042044.8326091493</v>
      </c>
      <c r="H19" s="24">
        <v>1066323.1313284403</v>
      </c>
      <c r="I19" s="24">
        <v>1096595.6095228025</v>
      </c>
      <c r="J19" s="24">
        <v>3363234.3101255652</v>
      </c>
      <c r="K19" s="24"/>
      <c r="L19" s="24">
        <v>826850.89065455808</v>
      </c>
      <c r="M19" s="24">
        <v>1096595.6095228025</v>
      </c>
      <c r="N19" s="24">
        <v>3363234.3101255652</v>
      </c>
      <c r="O19" s="33"/>
      <c r="P19" s="33"/>
      <c r="Q19" s="33"/>
      <c r="R19" s="33"/>
      <c r="S19" s="33"/>
      <c r="T19" s="33"/>
      <c r="U19" s="33"/>
      <c r="V19" s="33"/>
      <c r="W19" s="33"/>
      <c r="X19" s="33"/>
      <c r="Y19" s="33"/>
      <c r="Z19" s="33"/>
      <c r="AA19" s="33"/>
      <c r="AB19" s="33"/>
      <c r="AC19" s="33"/>
      <c r="AD19" s="33"/>
      <c r="AE19" s="33"/>
      <c r="AF19" s="33"/>
      <c r="AG19" s="33"/>
    </row>
    <row r="20" spans="1:33" x14ac:dyDescent="0.3">
      <c r="A20" s="23" t="s">
        <v>100</v>
      </c>
      <c r="B20" s="24">
        <v>0</v>
      </c>
      <c r="C20" s="24">
        <v>0</v>
      </c>
      <c r="D20" s="24">
        <v>0</v>
      </c>
      <c r="E20" s="24">
        <v>0</v>
      </c>
      <c r="F20" s="24">
        <v>2979941.3009386403</v>
      </c>
      <c r="G20" s="24">
        <v>3046773.0927744731</v>
      </c>
      <c r="H20" s="24">
        <v>2995759.0978509639</v>
      </c>
      <c r="I20" s="24">
        <v>2831510</v>
      </c>
      <c r="J20" s="24">
        <v>0</v>
      </c>
      <c r="K20" s="24"/>
      <c r="L20" s="24"/>
      <c r="M20" s="24">
        <v>2831510</v>
      </c>
      <c r="N20" s="24">
        <v>0</v>
      </c>
      <c r="O20" s="33"/>
      <c r="P20" s="33"/>
      <c r="Q20" s="33"/>
      <c r="R20" s="33"/>
      <c r="S20" s="33"/>
      <c r="T20" s="33"/>
      <c r="U20" s="33"/>
      <c r="V20" s="33"/>
      <c r="W20" s="33"/>
      <c r="X20" s="33"/>
      <c r="Y20" s="33"/>
      <c r="Z20" s="33"/>
      <c r="AA20" s="33"/>
      <c r="AB20" s="33"/>
      <c r="AC20" s="33"/>
      <c r="AD20" s="33"/>
      <c r="AE20" s="33"/>
      <c r="AF20" s="33"/>
      <c r="AG20" s="33"/>
    </row>
    <row r="21" spans="1:33" x14ac:dyDescent="0.3">
      <c r="A21" s="43" t="s">
        <v>46</v>
      </c>
      <c r="B21" s="44">
        <v>1666851.8271716472</v>
      </c>
      <c r="C21" s="44">
        <v>1839695.6687163438</v>
      </c>
      <c r="D21" s="44">
        <v>2033764.6747112903</v>
      </c>
      <c r="E21" s="44">
        <v>2070609.0785066471</v>
      </c>
      <c r="F21" s="44">
        <v>5098830.0663948022</v>
      </c>
      <c r="G21" s="44">
        <f>SUM(G18:G20)</f>
        <v>5307518.9858775623</v>
      </c>
      <c r="H21" s="44">
        <f>SUM(H18:H20)</f>
        <v>5365859.7408837713</v>
      </c>
      <c r="I21" s="44">
        <v>5308518</v>
      </c>
      <c r="J21" s="44">
        <f>SUM(J18:J20)</f>
        <v>4813978.1903011389</v>
      </c>
      <c r="K21" s="29"/>
      <c r="L21" s="44">
        <v>2070609.0785066474</v>
      </c>
      <c r="M21" s="44">
        <v>5308518</v>
      </c>
      <c r="N21" s="44">
        <v>4813978.1903011389</v>
      </c>
      <c r="O21" s="33"/>
      <c r="P21" s="33"/>
      <c r="Q21" s="33"/>
      <c r="R21" s="33"/>
      <c r="S21" s="33"/>
      <c r="T21" s="33"/>
      <c r="U21" s="33"/>
      <c r="V21" s="33"/>
      <c r="W21" s="33"/>
      <c r="X21" s="33"/>
      <c r="Y21" s="33"/>
      <c r="Z21" s="33"/>
      <c r="AA21" s="33"/>
      <c r="AB21" s="33"/>
      <c r="AC21" s="33"/>
      <c r="AD21" s="33"/>
      <c r="AE21" s="33"/>
      <c r="AF21" s="33"/>
      <c r="AG21" s="33"/>
    </row>
    <row r="22" spans="1:33" x14ac:dyDescent="0.3">
      <c r="A22" s="27"/>
      <c r="B22" s="24"/>
      <c r="C22" s="24"/>
      <c r="D22" s="24"/>
      <c r="E22" s="24"/>
      <c r="F22" s="24"/>
      <c r="G22" s="24"/>
      <c r="H22" s="24"/>
      <c r="I22" s="24"/>
      <c r="J22" s="24"/>
      <c r="K22" s="24"/>
      <c r="L22" s="24"/>
      <c r="M22" s="24"/>
      <c r="N22" s="24"/>
      <c r="O22" s="33"/>
      <c r="P22" s="33"/>
      <c r="Q22" s="33"/>
      <c r="R22" s="33"/>
      <c r="S22" s="33"/>
      <c r="T22" s="33"/>
      <c r="U22" s="33"/>
      <c r="V22" s="33"/>
      <c r="W22" s="33"/>
      <c r="X22" s="33"/>
      <c r="Y22" s="33"/>
      <c r="Z22" s="33"/>
      <c r="AA22" s="33"/>
      <c r="AB22" s="33"/>
      <c r="AC22" s="33"/>
      <c r="AD22" s="33"/>
      <c r="AE22" s="33"/>
      <c r="AF22" s="33"/>
      <c r="AG22" s="33"/>
    </row>
    <row r="23" spans="1:33" x14ac:dyDescent="0.3">
      <c r="A23" s="43" t="s">
        <v>49</v>
      </c>
      <c r="B23" s="44">
        <v>10255980.062683964</v>
      </c>
      <c r="C23" s="44">
        <v>10982773.146455754</v>
      </c>
      <c r="D23" s="44">
        <v>11441209.392142968</v>
      </c>
      <c r="E23" s="44">
        <v>10994418.698589532</v>
      </c>
      <c r="F23" s="44">
        <v>11624508.585809354</v>
      </c>
      <c r="G23" s="44">
        <f>G21+G15</f>
        <v>11945848.521076767</v>
      </c>
      <c r="H23" s="44">
        <f>H21+H15</f>
        <v>11751898.451911626</v>
      </c>
      <c r="I23" s="44">
        <v>11680866.009383136</v>
      </c>
      <c r="J23" s="44">
        <f>J21+J15</f>
        <v>11963332.578163642</v>
      </c>
      <c r="K23" s="29"/>
      <c r="L23" s="44">
        <v>10994418.69858953</v>
      </c>
      <c r="M23" s="44">
        <v>11680866.009383136</v>
      </c>
      <c r="N23" s="44">
        <v>11963332.578163642</v>
      </c>
      <c r="O23" s="33"/>
      <c r="P23" s="33"/>
      <c r="Q23" s="33"/>
      <c r="R23" s="33"/>
      <c r="S23" s="33"/>
      <c r="T23" s="33"/>
      <c r="U23" s="33"/>
      <c r="V23" s="33"/>
      <c r="W23" s="33"/>
      <c r="X23" s="33"/>
      <c r="Y23" s="33"/>
      <c r="Z23" s="33"/>
      <c r="AA23" s="33"/>
      <c r="AB23" s="33"/>
      <c r="AC23" s="33"/>
      <c r="AD23" s="33"/>
      <c r="AE23" s="33"/>
      <c r="AF23" s="33"/>
      <c r="AG23" s="33"/>
    </row>
    <row r="24" spans="1:33" x14ac:dyDescent="0.3">
      <c r="A24" s="27"/>
      <c r="B24" s="24"/>
      <c r="C24" s="24"/>
      <c r="D24" s="24"/>
      <c r="E24" s="24"/>
      <c r="F24" s="24"/>
      <c r="G24" s="24"/>
      <c r="H24" s="24"/>
      <c r="I24" s="24"/>
      <c r="J24" s="24"/>
      <c r="K24" s="24"/>
      <c r="L24" s="24"/>
      <c r="M24" s="24"/>
      <c r="N24" s="24"/>
      <c r="O24" s="33"/>
      <c r="P24" s="33"/>
      <c r="Q24" s="33"/>
      <c r="R24" s="33"/>
      <c r="S24" s="33"/>
      <c r="T24" s="33"/>
      <c r="U24" s="33"/>
      <c r="V24" s="33"/>
      <c r="W24" s="33"/>
      <c r="X24" s="33"/>
      <c r="Y24" s="33"/>
      <c r="Z24" s="33"/>
      <c r="AA24" s="33"/>
      <c r="AB24" s="33"/>
      <c r="AC24" s="33"/>
      <c r="AD24" s="33"/>
      <c r="AE24" s="33"/>
      <c r="AF24" s="33"/>
      <c r="AG24" s="33"/>
    </row>
    <row r="25" spans="1:33" x14ac:dyDescent="0.3">
      <c r="A25" s="27" t="s">
        <v>50</v>
      </c>
      <c r="B25" s="29"/>
      <c r="C25" s="29"/>
      <c r="D25" s="29"/>
      <c r="E25" s="29"/>
      <c r="F25" s="29"/>
      <c r="G25" s="29"/>
      <c r="H25" s="29"/>
      <c r="I25" s="29"/>
      <c r="J25" s="29"/>
      <c r="K25" s="29"/>
      <c r="L25" s="29"/>
      <c r="M25" s="29"/>
      <c r="N25" s="29"/>
      <c r="O25" s="33"/>
      <c r="P25" s="33"/>
      <c r="Q25" s="33"/>
      <c r="R25" s="33"/>
      <c r="S25" s="33"/>
      <c r="T25" s="33"/>
      <c r="U25" s="33"/>
      <c r="V25" s="33"/>
      <c r="W25" s="33"/>
      <c r="X25" s="33"/>
      <c r="Y25" s="33"/>
      <c r="Z25" s="33"/>
      <c r="AA25" s="33"/>
      <c r="AB25" s="33"/>
      <c r="AC25" s="33"/>
      <c r="AD25" s="33"/>
      <c r="AE25" s="33"/>
      <c r="AF25" s="33"/>
      <c r="AG25" s="33"/>
    </row>
    <row r="26" spans="1:33" x14ac:dyDescent="0.3">
      <c r="A26" s="23" t="s">
        <v>51</v>
      </c>
      <c r="B26" s="24">
        <v>5020884.9929096922</v>
      </c>
      <c r="C26" s="24">
        <v>5362143.326903292</v>
      </c>
      <c r="D26" s="24">
        <v>5619924.7534924401</v>
      </c>
      <c r="E26" s="24">
        <v>5225520.7444261573</v>
      </c>
      <c r="F26" s="24">
        <v>5507719.7397251902</v>
      </c>
      <c r="G26" s="24">
        <v>5647208.8525963696</v>
      </c>
      <c r="H26" s="24">
        <v>5577850.9609631198</v>
      </c>
      <c r="I26" s="24">
        <v>5514092.5595305488</v>
      </c>
      <c r="J26" s="24">
        <v>5630111.1334155165</v>
      </c>
      <c r="K26" s="24"/>
      <c r="L26" s="24">
        <v>5225520.7444261592</v>
      </c>
      <c r="M26" s="24">
        <v>5514092.5595305488</v>
      </c>
      <c r="N26" s="24">
        <v>5630111.1334155165</v>
      </c>
      <c r="O26" s="33"/>
      <c r="P26" s="33"/>
      <c r="Q26" s="33"/>
      <c r="R26" s="33"/>
      <c r="S26" s="33"/>
      <c r="T26" s="33"/>
      <c r="U26" s="33"/>
      <c r="V26" s="33"/>
      <c r="W26" s="33"/>
      <c r="X26" s="33"/>
      <c r="Y26" s="33"/>
      <c r="Z26" s="33"/>
      <c r="AA26" s="33"/>
      <c r="AB26" s="33"/>
      <c r="AC26" s="33"/>
      <c r="AD26" s="33"/>
      <c r="AE26" s="33"/>
      <c r="AF26" s="33"/>
      <c r="AG26" s="33"/>
    </row>
    <row r="27" spans="1:33" x14ac:dyDescent="0.3">
      <c r="A27" s="43" t="s">
        <v>52</v>
      </c>
      <c r="B27" s="44">
        <v>5020884.9929096922</v>
      </c>
      <c r="C27" s="44">
        <v>5362143.326903292</v>
      </c>
      <c r="D27" s="44">
        <v>5619924.7534924401</v>
      </c>
      <c r="E27" s="44">
        <v>5225520.7444261573</v>
      </c>
      <c r="F27" s="44">
        <v>5507719.7397251902</v>
      </c>
      <c r="G27" s="44">
        <v>5647208.8525963696</v>
      </c>
      <c r="H27" s="44">
        <v>5577850.9609631198</v>
      </c>
      <c r="I27" s="44">
        <v>5514092.5595305488</v>
      </c>
      <c r="J27" s="44">
        <f>J26</f>
        <v>5630111.1334155165</v>
      </c>
      <c r="K27" s="29"/>
      <c r="L27" s="44">
        <v>5225520.7444261592</v>
      </c>
      <c r="M27" s="44">
        <v>5514092.5595305488</v>
      </c>
      <c r="N27" s="44">
        <v>5630111.1334155165</v>
      </c>
      <c r="O27" s="33"/>
      <c r="P27" s="33"/>
      <c r="Q27" s="33"/>
      <c r="R27" s="33"/>
      <c r="S27" s="33"/>
      <c r="T27" s="33"/>
      <c r="U27" s="33"/>
      <c r="V27" s="33"/>
      <c r="W27" s="33"/>
      <c r="X27" s="33"/>
      <c r="Y27" s="33"/>
      <c r="Z27" s="33"/>
      <c r="AA27" s="33"/>
      <c r="AB27" s="33"/>
      <c r="AC27" s="33"/>
      <c r="AD27" s="33"/>
      <c r="AE27" s="33"/>
      <c r="AF27" s="33"/>
      <c r="AG27" s="33"/>
    </row>
    <row r="28" spans="1:33" x14ac:dyDescent="0.3">
      <c r="A28" s="27"/>
      <c r="B28" s="24"/>
      <c r="C28" s="24"/>
      <c r="D28" s="24"/>
      <c r="E28" s="24"/>
      <c r="F28" s="24"/>
      <c r="G28" s="24"/>
      <c r="H28" s="24"/>
      <c r="I28" s="24"/>
      <c r="J28" s="24"/>
      <c r="K28" s="24"/>
      <c r="L28" s="24"/>
      <c r="M28" s="24"/>
      <c r="N28" s="24"/>
      <c r="O28" s="33"/>
      <c r="P28" s="33"/>
      <c r="Q28" s="33"/>
      <c r="R28" s="33"/>
      <c r="S28" s="33"/>
      <c r="T28" s="33"/>
      <c r="U28" s="33"/>
      <c r="V28" s="33"/>
      <c r="W28" s="33"/>
      <c r="X28" s="33"/>
      <c r="Y28" s="33"/>
      <c r="Z28" s="33"/>
      <c r="AA28" s="33"/>
      <c r="AB28" s="33"/>
      <c r="AC28" s="33"/>
      <c r="AD28" s="33"/>
      <c r="AE28" s="33"/>
      <c r="AF28" s="33"/>
      <c r="AG28" s="33"/>
    </row>
    <row r="29" spans="1:33" x14ac:dyDescent="0.3">
      <c r="A29" s="27" t="s">
        <v>53</v>
      </c>
      <c r="B29" s="29"/>
      <c r="C29" s="29"/>
      <c r="D29" s="29"/>
      <c r="E29" s="29"/>
      <c r="F29" s="29"/>
      <c r="G29" s="29"/>
      <c r="H29" s="29"/>
      <c r="I29" s="29"/>
      <c r="J29" s="29"/>
      <c r="K29" s="29"/>
      <c r="L29" s="29"/>
      <c r="M29" s="29"/>
      <c r="N29" s="29"/>
      <c r="O29" s="33"/>
      <c r="P29" s="33"/>
      <c r="Q29" s="33"/>
      <c r="R29" s="33"/>
      <c r="S29" s="33"/>
      <c r="T29" s="33"/>
      <c r="U29" s="33"/>
      <c r="V29" s="33"/>
      <c r="W29" s="33"/>
      <c r="X29" s="33"/>
      <c r="Y29" s="33"/>
      <c r="Z29" s="33"/>
      <c r="AA29" s="33"/>
      <c r="AB29" s="33"/>
      <c r="AC29" s="33"/>
      <c r="AD29" s="33"/>
      <c r="AE29" s="33"/>
      <c r="AF29" s="33"/>
      <c r="AG29" s="33"/>
    </row>
    <row r="30" spans="1:33" x14ac:dyDescent="0.3">
      <c r="A30" s="23" t="s">
        <v>54</v>
      </c>
      <c r="B30" s="24">
        <v>3597287.4812279996</v>
      </c>
      <c r="C30" s="24">
        <v>3837477.1504929997</v>
      </c>
      <c r="D30" s="24">
        <v>3858429.8392759995</v>
      </c>
      <c r="E30" s="24">
        <v>3837095.8861939996</v>
      </c>
      <c r="F30" s="24">
        <v>4162943.7550709997</v>
      </c>
      <c r="G30" s="24">
        <v>4280959.4616479995</v>
      </c>
      <c r="H30" s="24">
        <v>4120827.6017729994</v>
      </c>
      <c r="I30" s="24">
        <v>4008319.5531559987</v>
      </c>
      <c r="J30" s="24">
        <v>4287681.8257119991</v>
      </c>
      <c r="K30" s="24"/>
      <c r="L30" s="24">
        <v>3837095.8861939996</v>
      </c>
      <c r="M30" s="24">
        <v>4008319.5531559987</v>
      </c>
      <c r="N30" s="24">
        <v>4287681.8257119991</v>
      </c>
      <c r="O30" s="33"/>
      <c r="P30" s="33"/>
      <c r="Q30" s="33"/>
      <c r="R30" s="33"/>
      <c r="S30" s="33"/>
      <c r="T30" s="33"/>
      <c r="U30" s="33"/>
      <c r="V30" s="33"/>
      <c r="W30" s="33"/>
      <c r="X30" s="33"/>
      <c r="Y30" s="33"/>
      <c r="Z30" s="33"/>
      <c r="AA30" s="33"/>
      <c r="AB30" s="33"/>
      <c r="AC30" s="33"/>
      <c r="AD30" s="33"/>
      <c r="AE30" s="33"/>
      <c r="AF30" s="33"/>
      <c r="AG30" s="33"/>
    </row>
    <row r="31" spans="1:33" x14ac:dyDescent="0.3">
      <c r="A31" s="23" t="s">
        <v>55</v>
      </c>
      <c r="B31" s="24">
        <v>43141.854549447999</v>
      </c>
      <c r="C31" s="24">
        <v>40500.315494531009</v>
      </c>
      <c r="D31" s="24">
        <v>36947.378909801999</v>
      </c>
      <c r="E31" s="24">
        <v>34381.415748448002</v>
      </c>
      <c r="F31" s="24">
        <v>31511.190728523998</v>
      </c>
      <c r="G31" s="24">
        <v>39399.056097439934</v>
      </c>
      <c r="H31" s="24">
        <v>34838.928569509815</v>
      </c>
      <c r="I31" s="24">
        <v>31421.316302405889</v>
      </c>
      <c r="J31" s="24">
        <v>33374.418168589131</v>
      </c>
      <c r="K31" s="24"/>
      <c r="L31" s="24">
        <v>34381.415748448002</v>
      </c>
      <c r="M31" s="24">
        <v>31421.316302405889</v>
      </c>
      <c r="N31" s="24">
        <v>33374.418168589131</v>
      </c>
      <c r="O31" s="33"/>
      <c r="P31" s="33"/>
      <c r="Q31" s="33"/>
      <c r="R31" s="33"/>
      <c r="S31" s="33"/>
      <c r="T31" s="33"/>
      <c r="U31" s="33"/>
      <c r="V31" s="33"/>
      <c r="W31" s="33"/>
      <c r="X31" s="33"/>
      <c r="Y31" s="33"/>
      <c r="Z31" s="33"/>
      <c r="AA31" s="33"/>
      <c r="AB31" s="33"/>
      <c r="AC31" s="33"/>
      <c r="AD31" s="33"/>
      <c r="AE31" s="33"/>
      <c r="AF31" s="33"/>
      <c r="AG31" s="33"/>
    </row>
    <row r="32" spans="1:33" x14ac:dyDescent="0.3">
      <c r="A32" s="23" t="s">
        <v>56</v>
      </c>
      <c r="B32" s="24">
        <v>543036.71624564321</v>
      </c>
      <c r="C32" s="24">
        <v>590570.50332045206</v>
      </c>
      <c r="D32" s="24">
        <v>602115.66866165295</v>
      </c>
      <c r="E32" s="24">
        <v>533063.52063259738</v>
      </c>
      <c r="F32" s="24">
        <v>302866.32167436928</v>
      </c>
      <c r="G32" s="24">
        <v>270695.69270363118</v>
      </c>
      <c r="H32" s="24">
        <v>270303.48737090256</v>
      </c>
      <c r="I32" s="24">
        <v>274430.70367317757</v>
      </c>
      <c r="J32" s="24">
        <v>269487.67670269299</v>
      </c>
      <c r="K32" s="24"/>
      <c r="L32" s="24">
        <v>533063.52063259738</v>
      </c>
      <c r="M32" s="24">
        <v>274430.70367317757</v>
      </c>
      <c r="N32" s="24">
        <v>269487.67670269299</v>
      </c>
      <c r="O32" s="33"/>
      <c r="P32" s="33"/>
      <c r="Q32" s="33"/>
      <c r="R32" s="33"/>
      <c r="S32" s="33"/>
      <c r="T32" s="33"/>
      <c r="U32" s="33"/>
      <c r="V32" s="33"/>
      <c r="W32" s="33"/>
      <c r="X32" s="33"/>
      <c r="Y32" s="33"/>
      <c r="Z32" s="33"/>
      <c r="AA32" s="33"/>
      <c r="AB32" s="33"/>
      <c r="AC32" s="33"/>
      <c r="AD32" s="33"/>
      <c r="AE32" s="33"/>
      <c r="AF32" s="33"/>
      <c r="AG32" s="33"/>
    </row>
    <row r="33" spans="1:33" x14ac:dyDescent="0.3">
      <c r="A33" s="23" t="s">
        <v>57</v>
      </c>
      <c r="B33" s="24">
        <v>19237.580482750105</v>
      </c>
      <c r="C33" s="24">
        <v>19405.194566290105</v>
      </c>
      <c r="D33" s="24">
        <v>19926.729667122108</v>
      </c>
      <c r="E33" s="24">
        <v>11005.719043572106</v>
      </c>
      <c r="F33" s="24">
        <v>6199.9955361001066</v>
      </c>
      <c r="G33" s="24">
        <v>6622.5216041601061</v>
      </c>
      <c r="H33" s="24">
        <v>6315.2953975001055</v>
      </c>
      <c r="I33" s="24">
        <v>6833.9772710251054</v>
      </c>
      <c r="J33" s="24">
        <v>9445.2913198751048</v>
      </c>
      <c r="K33" s="24"/>
      <c r="L33" s="24">
        <v>11005.719043572106</v>
      </c>
      <c r="M33" s="24">
        <v>6833.9772710251054</v>
      </c>
      <c r="N33" s="24">
        <v>9445.2913198751048</v>
      </c>
      <c r="O33" s="33"/>
      <c r="P33" s="33"/>
      <c r="Q33" s="33"/>
      <c r="R33" s="33"/>
      <c r="S33" s="33"/>
      <c r="T33" s="33"/>
      <c r="U33" s="33"/>
      <c r="V33" s="33"/>
      <c r="W33" s="33"/>
      <c r="X33" s="33"/>
      <c r="Y33" s="33"/>
      <c r="Z33" s="33"/>
      <c r="AA33" s="33"/>
      <c r="AB33" s="33"/>
      <c r="AC33" s="33"/>
      <c r="AD33" s="33"/>
      <c r="AE33" s="33"/>
      <c r="AF33" s="33"/>
      <c r="AG33" s="33"/>
    </row>
    <row r="34" spans="1:33" x14ac:dyDescent="0.3">
      <c r="A34" s="43" t="s">
        <v>58</v>
      </c>
      <c r="B34" s="44">
        <v>4202703.6325058406</v>
      </c>
      <c r="C34" s="44">
        <v>4487953.1638742723</v>
      </c>
      <c r="D34" s="44">
        <v>4517419.6165145757</v>
      </c>
      <c r="E34" s="44">
        <v>4415546.5416186173</v>
      </c>
      <c r="F34" s="44">
        <v>4503521.2630099934</v>
      </c>
      <c r="G34" s="44">
        <f>SUM(G30:G33)</f>
        <v>4597676.7320532296</v>
      </c>
      <c r="H34" s="44">
        <v>4432285.3131109122</v>
      </c>
      <c r="I34" s="44">
        <f>SUM(I30:I33)</f>
        <v>4321005.5504026068</v>
      </c>
      <c r="J34" s="44">
        <f>SUM(J30:J33)</f>
        <v>4599989.2119031567</v>
      </c>
      <c r="K34" s="29"/>
      <c r="L34" s="44">
        <v>4415546.5416186173</v>
      </c>
      <c r="M34" s="44">
        <v>4321006</v>
      </c>
      <c r="N34" s="44">
        <v>4599989.2119031567</v>
      </c>
      <c r="O34" s="33"/>
      <c r="P34" s="33"/>
      <c r="Q34" s="33"/>
      <c r="R34" s="33"/>
      <c r="S34" s="33"/>
      <c r="T34" s="33"/>
      <c r="U34" s="33"/>
      <c r="V34" s="33"/>
      <c r="W34" s="33"/>
      <c r="X34" s="33"/>
      <c r="Y34" s="33"/>
      <c r="Z34" s="33"/>
      <c r="AA34" s="33"/>
      <c r="AB34" s="33"/>
      <c r="AC34" s="33"/>
      <c r="AD34" s="33"/>
      <c r="AE34" s="33"/>
      <c r="AF34" s="33"/>
      <c r="AG34" s="33"/>
    </row>
    <row r="35" spans="1:33" x14ac:dyDescent="0.3">
      <c r="A35" s="27"/>
      <c r="B35" s="24"/>
      <c r="C35" s="24"/>
      <c r="D35" s="24"/>
      <c r="E35" s="24"/>
      <c r="F35" s="24"/>
      <c r="G35" s="24"/>
      <c r="H35" s="24"/>
      <c r="I35" s="24"/>
      <c r="J35" s="24"/>
      <c r="K35" s="24"/>
      <c r="L35" s="24"/>
      <c r="M35" s="24"/>
      <c r="N35" s="24"/>
      <c r="O35" s="33"/>
      <c r="P35" s="33"/>
      <c r="Q35" s="33"/>
      <c r="R35" s="33"/>
      <c r="S35" s="33"/>
      <c r="T35" s="33"/>
      <c r="U35" s="33"/>
      <c r="V35" s="33"/>
      <c r="W35" s="33"/>
      <c r="X35" s="33"/>
      <c r="Y35" s="33"/>
      <c r="Z35" s="33"/>
      <c r="AA35" s="33"/>
      <c r="AB35" s="33"/>
      <c r="AC35" s="33"/>
      <c r="AD35" s="33"/>
      <c r="AE35" s="33"/>
      <c r="AF35" s="33"/>
      <c r="AG35" s="33"/>
    </row>
    <row r="36" spans="1:33" x14ac:dyDescent="0.3">
      <c r="A36" s="27" t="s">
        <v>59</v>
      </c>
      <c r="B36" s="29"/>
      <c r="C36" s="29"/>
      <c r="D36" s="29"/>
      <c r="E36" s="29"/>
      <c r="F36" s="29"/>
      <c r="G36" s="29"/>
      <c r="H36" s="29"/>
      <c r="I36" s="29"/>
      <c r="J36" s="29"/>
      <c r="K36" s="29"/>
      <c r="L36" s="29"/>
      <c r="M36" s="29"/>
      <c r="N36" s="29"/>
      <c r="O36" s="33"/>
      <c r="P36" s="33"/>
      <c r="Q36" s="33"/>
      <c r="R36" s="33"/>
      <c r="S36" s="33"/>
      <c r="T36" s="33"/>
      <c r="U36" s="33"/>
      <c r="V36" s="33"/>
      <c r="W36" s="33"/>
      <c r="X36" s="33"/>
      <c r="Y36" s="33"/>
      <c r="Z36" s="33"/>
      <c r="AA36" s="33"/>
      <c r="AB36" s="33"/>
      <c r="AC36" s="33"/>
      <c r="AD36" s="33"/>
      <c r="AE36" s="33"/>
      <c r="AF36" s="33"/>
      <c r="AG36" s="33"/>
    </row>
    <row r="37" spans="1:33" x14ac:dyDescent="0.3">
      <c r="A37" s="23" t="s">
        <v>60</v>
      </c>
      <c r="B37" s="24">
        <v>53357.528174080035</v>
      </c>
      <c r="C37" s="24">
        <v>8534.9213250800458</v>
      </c>
      <c r="D37" s="24">
        <v>112888.44262246405</v>
      </c>
      <c r="E37" s="24">
        <v>5470.4615500000473</v>
      </c>
      <c r="F37" s="24">
        <v>41499.084370000033</v>
      </c>
      <c r="G37" s="24">
        <v>6089.7374900000295</v>
      </c>
      <c r="H37" s="24">
        <v>40987.357030000014</v>
      </c>
      <c r="I37" s="24">
        <v>2740.9252700000343</v>
      </c>
      <c r="J37" s="24">
        <v>41177.557570000055</v>
      </c>
      <c r="K37" s="24"/>
      <c r="L37" s="24">
        <v>5470.4615500000355</v>
      </c>
      <c r="M37" s="24">
        <v>2740.9252700000343</v>
      </c>
      <c r="N37" s="24">
        <v>41177.557570000055</v>
      </c>
      <c r="O37" s="33"/>
      <c r="P37" s="33"/>
      <c r="Q37" s="33"/>
      <c r="R37" s="33"/>
      <c r="S37" s="33"/>
      <c r="T37" s="33"/>
      <c r="U37" s="33"/>
      <c r="V37" s="33"/>
      <c r="W37" s="33"/>
      <c r="X37" s="33"/>
      <c r="Y37" s="33"/>
      <c r="Z37" s="33"/>
      <c r="AA37" s="33"/>
      <c r="AB37" s="33"/>
      <c r="AC37" s="33"/>
      <c r="AD37" s="33"/>
      <c r="AE37" s="33"/>
      <c r="AF37" s="33"/>
      <c r="AG37" s="33"/>
    </row>
    <row r="38" spans="1:33" x14ac:dyDescent="0.3">
      <c r="A38" s="23" t="s">
        <v>55</v>
      </c>
      <c r="B38" s="24">
        <v>16582.399127069988</v>
      </c>
      <c r="C38" s="24">
        <v>15873.370290667986</v>
      </c>
      <c r="D38" s="24">
        <v>14618.098932557989</v>
      </c>
      <c r="E38" s="24">
        <v>14217.146103652993</v>
      </c>
      <c r="F38" s="24">
        <v>14433.471376010986</v>
      </c>
      <c r="G38" s="24">
        <v>16015.649813598178</v>
      </c>
      <c r="H38" s="24">
        <v>15319.816690719377</v>
      </c>
      <c r="I38" s="24">
        <v>14548.747555018133</v>
      </c>
      <c r="J38" s="24">
        <v>17639.535929418395</v>
      </c>
      <c r="K38" s="24"/>
      <c r="L38" s="24">
        <v>14217.146103652994</v>
      </c>
      <c r="M38" s="24">
        <v>14548.747555018133</v>
      </c>
      <c r="N38" s="24">
        <v>17639.535929418395</v>
      </c>
      <c r="O38" s="33"/>
      <c r="P38" s="33"/>
      <c r="Q38" s="33"/>
      <c r="R38" s="33"/>
      <c r="S38" s="33"/>
      <c r="T38" s="33"/>
      <c r="U38" s="33"/>
      <c r="V38" s="33"/>
      <c r="W38" s="33"/>
      <c r="X38" s="33"/>
      <c r="Y38" s="33"/>
      <c r="Z38" s="33"/>
      <c r="AA38" s="33"/>
      <c r="AB38" s="33"/>
      <c r="AC38" s="33"/>
      <c r="AD38" s="33"/>
      <c r="AE38" s="33"/>
      <c r="AF38" s="33"/>
      <c r="AG38" s="33"/>
    </row>
    <row r="39" spans="1:33" x14ac:dyDescent="0.3">
      <c r="A39" s="23" t="s">
        <v>61</v>
      </c>
      <c r="B39" s="24">
        <v>936343.51759685343</v>
      </c>
      <c r="C39" s="24">
        <v>1079492.7731524229</v>
      </c>
      <c r="D39" s="24">
        <v>1140903.0686975827</v>
      </c>
      <c r="E39" s="24">
        <v>1331086.1153455086</v>
      </c>
      <c r="F39" s="24">
        <v>1214643.1638009613</v>
      </c>
      <c r="G39" s="24">
        <v>1326007.8090647541</v>
      </c>
      <c r="H39" s="24">
        <v>1339772.7168854789</v>
      </c>
      <c r="I39" s="24">
        <v>1493638.5676576127</v>
      </c>
      <c r="J39" s="24">
        <v>1567281.7195418093</v>
      </c>
      <c r="K39" s="24"/>
      <c r="L39" s="24">
        <v>1331086.1153455048</v>
      </c>
      <c r="M39" s="24">
        <v>1493638.5676576127</v>
      </c>
      <c r="N39" s="24">
        <v>1567281.7195418093</v>
      </c>
      <c r="O39" s="33"/>
      <c r="P39" s="33"/>
      <c r="Q39" s="33"/>
      <c r="R39" s="33"/>
      <c r="S39" s="33"/>
      <c r="T39" s="33"/>
      <c r="U39" s="33"/>
      <c r="V39" s="33"/>
      <c r="W39" s="33"/>
      <c r="X39" s="33"/>
      <c r="Y39" s="33"/>
      <c r="Z39" s="33"/>
      <c r="AA39" s="33"/>
      <c r="AB39" s="33"/>
      <c r="AC39" s="33"/>
      <c r="AD39" s="33"/>
      <c r="AE39" s="33"/>
      <c r="AF39" s="33"/>
      <c r="AG39" s="33"/>
    </row>
    <row r="40" spans="1:33" x14ac:dyDescent="0.3">
      <c r="A40" s="23" t="s">
        <v>62</v>
      </c>
      <c r="B40" s="24">
        <v>26108.255540219987</v>
      </c>
      <c r="C40" s="24">
        <v>28775.59091001776</v>
      </c>
      <c r="D40" s="24">
        <v>35455.41188334865</v>
      </c>
      <c r="E40" s="24">
        <v>2577.6895455953331</v>
      </c>
      <c r="F40" s="24">
        <v>19009.615682590669</v>
      </c>
      <c r="G40" s="24">
        <v>34095.561399824095</v>
      </c>
      <c r="H40" s="24">
        <v>26342.727951245914</v>
      </c>
      <c r="I40" s="24">
        <v>38014.269967349006</v>
      </c>
      <c r="J40" s="24">
        <v>107133.42280374175</v>
      </c>
      <c r="K40" s="24"/>
      <c r="L40" s="24">
        <v>2577.689545595329</v>
      </c>
      <c r="M40" s="24">
        <v>38014.269967349006</v>
      </c>
      <c r="N40" s="24">
        <v>107133.42280374175</v>
      </c>
      <c r="O40" s="33"/>
      <c r="P40" s="33"/>
      <c r="Q40" s="33"/>
      <c r="R40" s="33"/>
      <c r="S40" s="33"/>
      <c r="T40" s="33"/>
      <c r="U40" s="33"/>
      <c r="V40" s="33"/>
      <c r="W40" s="33"/>
      <c r="X40" s="33"/>
      <c r="Y40" s="33"/>
      <c r="Z40" s="33"/>
      <c r="AA40" s="33"/>
      <c r="AB40" s="33"/>
      <c r="AC40" s="33"/>
      <c r="AD40" s="33"/>
      <c r="AE40" s="33"/>
      <c r="AF40" s="33"/>
      <c r="AG40" s="33"/>
    </row>
    <row r="41" spans="1:33" x14ac:dyDescent="0.3">
      <c r="A41" s="23" t="s">
        <v>98</v>
      </c>
      <c r="B41" s="24">
        <v>0</v>
      </c>
      <c r="C41" s="24">
        <v>0</v>
      </c>
      <c r="D41" s="24">
        <v>0</v>
      </c>
      <c r="E41" s="24">
        <v>0</v>
      </c>
      <c r="F41" s="24">
        <v>323681.9852822086</v>
      </c>
      <c r="G41" s="24">
        <v>318754.18165899103</v>
      </c>
      <c r="H41" s="24">
        <v>319339.56228015269</v>
      </c>
      <c r="I41" s="24">
        <v>296825</v>
      </c>
      <c r="J41" s="24">
        <v>0</v>
      </c>
      <c r="K41" s="24"/>
      <c r="L41" s="24"/>
      <c r="M41" s="24">
        <v>296825</v>
      </c>
      <c r="N41" s="24">
        <v>0</v>
      </c>
      <c r="O41" s="33"/>
      <c r="P41" s="33"/>
      <c r="Q41" s="33"/>
      <c r="R41" s="33"/>
      <c r="S41" s="33"/>
      <c r="T41" s="33"/>
      <c r="U41" s="33"/>
      <c r="V41" s="33"/>
      <c r="W41" s="33"/>
      <c r="X41" s="33"/>
      <c r="Y41" s="33"/>
      <c r="Z41" s="33"/>
      <c r="AA41" s="33"/>
      <c r="AB41" s="33"/>
      <c r="AC41" s="33"/>
      <c r="AD41" s="33"/>
      <c r="AE41" s="33"/>
      <c r="AF41" s="33"/>
      <c r="AG41" s="33"/>
    </row>
    <row r="42" spans="1:33" x14ac:dyDescent="0.3">
      <c r="A42" s="43" t="s">
        <v>63</v>
      </c>
      <c r="B42" s="44">
        <v>1032391.7004382234</v>
      </c>
      <c r="C42" s="44">
        <v>1132676.6556781905</v>
      </c>
      <c r="D42" s="44">
        <v>1303865.0221359534</v>
      </c>
      <c r="E42" s="44">
        <v>1353351.4125447569</v>
      </c>
      <c r="F42" s="44">
        <v>1613267.3205117716</v>
      </c>
      <c r="G42" s="44">
        <f>SUM(G37:G41)</f>
        <v>1700962.9394271672</v>
      </c>
      <c r="H42" s="44">
        <f>SUM(H37:H41)</f>
        <v>1741762.1808375968</v>
      </c>
      <c r="I42" s="44">
        <v>1845768</v>
      </c>
      <c r="J42" s="44">
        <f>SUM(J37:J41)</f>
        <v>1733232.2358449693</v>
      </c>
      <c r="K42" s="29"/>
      <c r="L42" s="44">
        <v>1353351.4125447532</v>
      </c>
      <c r="M42" s="44">
        <v>1845768</v>
      </c>
      <c r="N42" s="44">
        <v>1733232.2358449693</v>
      </c>
      <c r="O42" s="33"/>
      <c r="P42" s="33"/>
      <c r="Q42" s="33"/>
      <c r="R42" s="33"/>
      <c r="S42" s="33"/>
      <c r="T42" s="33"/>
      <c r="U42" s="33"/>
      <c r="V42" s="33"/>
      <c r="W42" s="33"/>
      <c r="X42" s="33"/>
      <c r="Y42" s="33"/>
      <c r="Z42" s="33"/>
      <c r="AA42" s="33"/>
      <c r="AB42" s="33"/>
      <c r="AC42" s="33"/>
      <c r="AD42" s="33"/>
      <c r="AE42" s="33"/>
      <c r="AF42" s="33"/>
      <c r="AG42" s="33"/>
    </row>
    <row r="43" spans="1:33" x14ac:dyDescent="0.3">
      <c r="A43" s="5"/>
      <c r="B43" s="11"/>
      <c r="C43" s="11"/>
      <c r="D43" s="11"/>
      <c r="E43" s="11"/>
      <c r="F43" s="11"/>
      <c r="G43" s="11"/>
      <c r="H43" s="11"/>
      <c r="I43" s="11"/>
      <c r="J43" s="11"/>
      <c r="K43" s="49"/>
      <c r="L43" s="11"/>
      <c r="M43" s="11"/>
      <c r="N43" s="11"/>
      <c r="O43" s="33"/>
      <c r="P43" s="33"/>
      <c r="Q43" s="33"/>
      <c r="R43" s="33"/>
      <c r="S43" s="33"/>
      <c r="T43" s="33"/>
      <c r="U43" s="33"/>
      <c r="V43" s="33"/>
      <c r="W43" s="33"/>
      <c r="X43" s="33"/>
      <c r="Y43" s="33"/>
      <c r="Z43" s="33"/>
      <c r="AA43" s="33"/>
      <c r="AB43" s="33"/>
      <c r="AC43" s="33"/>
      <c r="AD43" s="33"/>
      <c r="AE43" s="33"/>
      <c r="AF43" s="33"/>
      <c r="AG43" s="33"/>
    </row>
    <row r="44" spans="1:33" x14ac:dyDescent="0.3">
      <c r="A44" s="43" t="s">
        <v>64</v>
      </c>
      <c r="B44" s="44">
        <v>5235095.3329440644</v>
      </c>
      <c r="C44" s="44">
        <v>5620629.8195524635</v>
      </c>
      <c r="D44" s="44">
        <v>5821284.63865053</v>
      </c>
      <c r="E44" s="44">
        <v>5768897.9541633744</v>
      </c>
      <c r="F44" s="44">
        <v>6116788.5835217647</v>
      </c>
      <c r="G44" s="44">
        <f>G42+G34</f>
        <v>6298639.6714803968</v>
      </c>
      <c r="H44" s="44">
        <f>H42+H34</f>
        <v>6174047.493948509</v>
      </c>
      <c r="I44" s="44">
        <f>I42+I34</f>
        <v>6166773.5504026068</v>
      </c>
      <c r="J44" s="44">
        <f>J42+J34</f>
        <v>6333221.4477481265</v>
      </c>
      <c r="K44" s="29"/>
      <c r="L44" s="44">
        <v>5768897.9541633707</v>
      </c>
      <c r="M44" s="44">
        <v>6166773.4498525877</v>
      </c>
      <c r="N44" s="44">
        <v>6333221.4477481265</v>
      </c>
      <c r="O44" s="33"/>
      <c r="P44" s="33"/>
      <c r="Q44" s="33"/>
      <c r="R44" s="33"/>
      <c r="S44" s="33"/>
      <c r="T44" s="33"/>
      <c r="U44" s="33"/>
      <c r="V44" s="33"/>
      <c r="W44" s="33"/>
      <c r="X44" s="33"/>
      <c r="Y44" s="33"/>
      <c r="Z44" s="33"/>
      <c r="AA44" s="33"/>
      <c r="AB44" s="33"/>
      <c r="AC44" s="33"/>
      <c r="AD44" s="33"/>
      <c r="AE44" s="33"/>
      <c r="AF44" s="33"/>
      <c r="AG44" s="33"/>
    </row>
    <row r="45" spans="1:33" x14ac:dyDescent="0.3">
      <c r="A45" s="5"/>
      <c r="B45" s="11"/>
      <c r="C45" s="11"/>
      <c r="D45" s="11"/>
      <c r="E45" s="11"/>
      <c r="F45" s="11"/>
      <c r="G45" s="11"/>
      <c r="H45" s="11"/>
      <c r="I45" s="11"/>
      <c r="J45" s="11"/>
      <c r="K45" s="49"/>
      <c r="L45" s="11"/>
      <c r="M45" s="11"/>
      <c r="N45" s="11"/>
      <c r="O45" s="33"/>
      <c r="P45" s="33"/>
      <c r="Q45" s="33"/>
      <c r="R45" s="33"/>
      <c r="S45" s="33"/>
      <c r="T45" s="33"/>
      <c r="U45" s="33"/>
      <c r="V45" s="33"/>
      <c r="W45" s="33"/>
      <c r="X45" s="33"/>
      <c r="Y45" s="33"/>
      <c r="Z45" s="33"/>
      <c r="AA45" s="33"/>
      <c r="AB45" s="33"/>
      <c r="AC45" s="33"/>
      <c r="AD45" s="33"/>
      <c r="AE45" s="33"/>
      <c r="AF45" s="33"/>
      <c r="AG45" s="33"/>
    </row>
    <row r="46" spans="1:33" x14ac:dyDescent="0.3">
      <c r="A46" s="43" t="s">
        <v>65</v>
      </c>
      <c r="B46" s="44">
        <v>10255980.062683964</v>
      </c>
      <c r="C46" s="44">
        <v>10982773.146455754</v>
      </c>
      <c r="D46" s="44">
        <v>11441209.39214297</v>
      </c>
      <c r="E46" s="44">
        <v>10994418.69858953</v>
      </c>
      <c r="F46" s="44">
        <v>11624509.323246956</v>
      </c>
      <c r="G46" s="44">
        <f>G44+G27</f>
        <v>11945848.524076767</v>
      </c>
      <c r="H46" s="44">
        <f>H44+H27</f>
        <v>11751898.454911629</v>
      </c>
      <c r="I46" s="44">
        <f>I44+I27</f>
        <v>11680866.109933157</v>
      </c>
      <c r="J46" s="44">
        <f>J44+J27</f>
        <v>11963332.581163643</v>
      </c>
      <c r="K46" s="29"/>
      <c r="L46" s="44">
        <v>10994418.698589528</v>
      </c>
      <c r="M46" s="44">
        <v>11680866.009383136</v>
      </c>
      <c r="N46" s="44">
        <v>11963332.581163643</v>
      </c>
      <c r="O46" s="33"/>
      <c r="P46" s="33"/>
      <c r="Q46" s="33"/>
      <c r="R46" s="33"/>
      <c r="S46" s="33"/>
      <c r="T46" s="33"/>
      <c r="U46" s="33"/>
      <c r="V46" s="33"/>
      <c r="W46" s="33"/>
      <c r="X46" s="33"/>
      <c r="Y46" s="33"/>
      <c r="Z46" s="33"/>
      <c r="AA46" s="33"/>
      <c r="AB46" s="33"/>
      <c r="AC46" s="33"/>
      <c r="AD46" s="33"/>
      <c r="AE46" s="33"/>
      <c r="AF46" s="33"/>
      <c r="AG46" s="33"/>
    </row>
    <row r="47" spans="1:33" x14ac:dyDescent="0.3">
      <c r="A47" s="5"/>
      <c r="B47" s="11"/>
      <c r="C47" s="11"/>
      <c r="D47" s="11"/>
      <c r="E47" s="11"/>
      <c r="F47" s="11"/>
      <c r="G47" s="11"/>
      <c r="H47" s="11"/>
      <c r="I47" s="11"/>
      <c r="J47" s="11"/>
      <c r="K47" s="37"/>
      <c r="L47" s="11"/>
      <c r="M47" s="11"/>
      <c r="N47" s="11"/>
      <c r="O47" s="33"/>
      <c r="P47" s="33"/>
      <c r="Q47" s="33"/>
      <c r="R47" s="33"/>
      <c r="S47" s="33"/>
      <c r="T47" s="33"/>
      <c r="U47" s="33"/>
      <c r="V47" s="33"/>
      <c r="W47" s="33"/>
      <c r="X47" s="33"/>
      <c r="Y47" s="33"/>
      <c r="Z47" s="33"/>
      <c r="AA47" s="33"/>
      <c r="AB47" s="33"/>
      <c r="AC47" s="33"/>
      <c r="AD47" s="33"/>
      <c r="AE47" s="33"/>
      <c r="AF47" s="33"/>
      <c r="AG47" s="33"/>
    </row>
    <row r="48" spans="1:33" x14ac:dyDescent="0.3">
      <c r="A48" s="5"/>
      <c r="B48" s="30"/>
      <c r="C48" s="30"/>
      <c r="D48" s="30"/>
      <c r="E48" s="30"/>
      <c r="F48" s="30"/>
      <c r="G48" s="30"/>
      <c r="H48" s="30"/>
      <c r="I48" s="30"/>
      <c r="J48" s="30"/>
      <c r="K48" s="30"/>
      <c r="L48" s="30"/>
      <c r="M48" s="30"/>
      <c r="N48" s="30"/>
      <c r="O48" s="33"/>
      <c r="P48" s="33"/>
      <c r="Q48" s="33"/>
      <c r="R48" s="33"/>
      <c r="S48" s="33"/>
      <c r="T48" s="33"/>
      <c r="U48" s="33"/>
      <c r="V48" s="33"/>
      <c r="W48" s="33"/>
      <c r="X48" s="33"/>
      <c r="Y48" s="33"/>
      <c r="Z48" s="33"/>
      <c r="AA48" s="33"/>
      <c r="AB48" s="33"/>
      <c r="AC48" s="33"/>
      <c r="AD48" s="33"/>
      <c r="AE48" s="33"/>
      <c r="AF48" s="33"/>
      <c r="AG48" s="33"/>
    </row>
    <row r="49" spans="1:15" x14ac:dyDescent="0.3">
      <c r="A49" s="75" t="s">
        <v>123</v>
      </c>
      <c r="B49" s="76"/>
      <c r="C49" s="76"/>
      <c r="D49" s="77"/>
      <c r="E49" s="11"/>
      <c r="F49" s="11"/>
      <c r="G49" s="11"/>
      <c r="H49" s="11"/>
      <c r="I49" s="49"/>
      <c r="J49" s="49"/>
      <c r="K49" s="49"/>
      <c r="L49" s="11"/>
      <c r="M49" s="11"/>
      <c r="N49" s="11"/>
      <c r="O49" s="33"/>
    </row>
    <row r="50" spans="1:15" x14ac:dyDescent="0.3">
      <c r="A50" s="78"/>
      <c r="B50" s="79"/>
      <c r="C50" s="79"/>
      <c r="D50" s="80"/>
    </row>
    <row r="51" spans="1:15" x14ac:dyDescent="0.3">
      <c r="A51" s="81"/>
      <c r="B51" s="82"/>
      <c r="C51" s="82"/>
      <c r="D51" s="83"/>
    </row>
  </sheetData>
  <mergeCells count="1">
    <mergeCell ref="A49:D51"/>
  </mergeCells>
  <phoneticPr fontId="13" type="noConversion"/>
  <pageMargins left="0.7" right="0.7" top="0.75" bottom="0.75" header="0.3" footer="0.3"/>
  <pageSetup paperSize="304"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99A-3FFF-4F95-8A78-23CD9D313323}">
  <dimension ref="A1:AA53"/>
  <sheetViews>
    <sheetView showGridLines="0" zoomScaleNormal="100" workbookViewId="0">
      <pane xSplit="1" topLeftCell="B1" activePane="topRight" state="frozen"/>
      <selection activeCell="A3" sqref="A3"/>
      <selection pane="topRight" activeCell="A2" sqref="A2"/>
    </sheetView>
  </sheetViews>
  <sheetFormatPr defaultColWidth="9.109375" defaultRowHeight="14.4" x14ac:dyDescent="0.3"/>
  <cols>
    <col min="1" max="1" width="56" bestFit="1" customWidth="1"/>
    <col min="2" max="10" width="10.88671875" customWidth="1"/>
    <col min="11" max="11" width="10.88671875" style="50" customWidth="1"/>
    <col min="12" max="14" width="10.88671875" style="65" customWidth="1"/>
    <col min="15" max="15" width="11" customWidth="1"/>
  </cols>
  <sheetData>
    <row r="1" spans="1:27" ht="23.4" x14ac:dyDescent="0.45">
      <c r="A1" s="39" t="s">
        <v>66</v>
      </c>
      <c r="B1" s="2"/>
      <c r="C1" s="2"/>
      <c r="D1" s="2"/>
      <c r="E1" s="2"/>
      <c r="F1" s="2"/>
      <c r="G1" s="2"/>
      <c r="H1" s="2"/>
      <c r="I1" s="2"/>
      <c r="J1" s="2"/>
      <c r="K1" s="47"/>
      <c r="L1" s="63"/>
      <c r="M1" s="63"/>
      <c r="N1" s="63"/>
    </row>
    <row r="2" spans="1:27" ht="15.6" x14ac:dyDescent="0.3">
      <c r="B2" s="17"/>
      <c r="C2" s="17"/>
      <c r="D2" s="17"/>
      <c r="E2" s="17"/>
      <c r="F2" s="17"/>
      <c r="G2" s="17"/>
      <c r="H2" s="17"/>
      <c r="I2" s="17"/>
      <c r="J2" s="17"/>
      <c r="K2" s="35"/>
      <c r="L2" s="64"/>
      <c r="M2" s="64"/>
      <c r="N2" s="64"/>
    </row>
    <row r="3" spans="1:27" ht="15.6" x14ac:dyDescent="0.3">
      <c r="A3" s="3" t="s">
        <v>1</v>
      </c>
      <c r="B3" s="17"/>
      <c r="C3" s="17"/>
      <c r="D3" s="17"/>
      <c r="E3" s="17"/>
      <c r="F3" s="17"/>
      <c r="G3" s="17"/>
      <c r="H3" s="17"/>
      <c r="I3" s="17"/>
      <c r="J3" s="17"/>
      <c r="K3" s="35"/>
      <c r="L3" s="64"/>
      <c r="M3" s="64"/>
      <c r="N3" s="64"/>
      <c r="O3" s="17"/>
      <c r="P3" s="17"/>
    </row>
    <row r="4" spans="1:27" x14ac:dyDescent="0.3">
      <c r="A4" s="40" t="s">
        <v>67</v>
      </c>
      <c r="B4" s="41" t="s">
        <v>3</v>
      </c>
      <c r="C4" s="41" t="s">
        <v>4</v>
      </c>
      <c r="D4" s="41" t="s">
        <v>5</v>
      </c>
      <c r="E4" s="41" t="s">
        <v>6</v>
      </c>
      <c r="F4" s="41" t="s">
        <v>7</v>
      </c>
      <c r="G4" s="41" t="s">
        <v>8</v>
      </c>
      <c r="H4" s="41" t="s">
        <v>9</v>
      </c>
      <c r="I4" s="41" t="s">
        <v>99</v>
      </c>
      <c r="J4" s="41" t="s">
        <v>102</v>
      </c>
      <c r="K4" s="48"/>
      <c r="L4" s="41" t="s">
        <v>128</v>
      </c>
      <c r="M4" s="41" t="s">
        <v>129</v>
      </c>
      <c r="N4" s="41" t="s">
        <v>119</v>
      </c>
    </row>
    <row r="5" spans="1:27" ht="15" customHeight="1" x14ac:dyDescent="0.35">
      <c r="A5" s="9"/>
      <c r="B5" s="12"/>
      <c r="C5" s="12"/>
      <c r="D5" s="12"/>
      <c r="E5" s="12"/>
      <c r="F5" s="12"/>
      <c r="G5" s="12"/>
      <c r="H5" s="12"/>
      <c r="I5" s="12"/>
      <c r="J5" s="12"/>
      <c r="K5" s="52"/>
      <c r="L5" s="12"/>
      <c r="M5" s="12"/>
      <c r="N5" s="12"/>
    </row>
    <row r="6" spans="1:27" s="13" customFormat="1" ht="12.75" customHeight="1" x14ac:dyDescent="0.35">
      <c r="A6" s="31" t="s">
        <v>68</v>
      </c>
      <c r="B6" s="32"/>
      <c r="C6" s="32"/>
      <c r="D6" s="32"/>
      <c r="E6" s="32"/>
      <c r="F6" s="32"/>
      <c r="G6" s="32"/>
      <c r="H6" s="32"/>
      <c r="I6" s="32"/>
      <c r="J6" s="32"/>
      <c r="K6" s="53"/>
      <c r="L6" s="32"/>
      <c r="M6" s="32"/>
      <c r="N6" s="32"/>
    </row>
    <row r="7" spans="1:27" s="13" customFormat="1" ht="8.25" customHeight="1" x14ac:dyDescent="0.35">
      <c r="A7" s="27"/>
      <c r="B7" s="16"/>
      <c r="C7" s="16"/>
      <c r="D7" s="16"/>
      <c r="E7" s="16"/>
      <c r="F7" s="16"/>
      <c r="G7" s="16"/>
      <c r="H7" s="16"/>
      <c r="I7" s="16"/>
      <c r="J7" s="16"/>
      <c r="K7" s="54"/>
      <c r="L7" s="16"/>
      <c r="M7" s="16"/>
      <c r="N7" s="16"/>
    </row>
    <row r="8" spans="1:27" s="3" customFormat="1" ht="12.75" customHeight="1" x14ac:dyDescent="0.3">
      <c r="A8" s="29" t="s">
        <v>103</v>
      </c>
      <c r="B8" s="28">
        <v>20183.807127113821</v>
      </c>
      <c r="C8" s="28">
        <v>75118.529403945955</v>
      </c>
      <c r="D8" s="28">
        <v>85545.932885204675</v>
      </c>
      <c r="E8" s="28">
        <f>-353672.639609363-2168</f>
        <v>-355840.63960936299</v>
      </c>
      <c r="F8" s="28">
        <v>-31091.091331818214</v>
      </c>
      <c r="G8" s="28">
        <v>-22221.626347601588</v>
      </c>
      <c r="H8" s="28">
        <v>35886.382939454808</v>
      </c>
      <c r="I8" s="28">
        <v>68398.399658772163</v>
      </c>
      <c r="J8" s="28">
        <v>340490.60649336246</v>
      </c>
      <c r="K8" s="56"/>
      <c r="L8" s="28">
        <v>-174992.37019309768</v>
      </c>
      <c r="M8" s="28">
        <v>50972.263809878423</v>
      </c>
      <c r="N8" s="28">
        <v>340490.60649336246</v>
      </c>
      <c r="O8" s="33"/>
      <c r="P8" s="33"/>
      <c r="Q8" s="33"/>
      <c r="R8" s="33"/>
      <c r="S8" s="33"/>
      <c r="T8" s="33"/>
      <c r="U8" s="33"/>
      <c r="V8" s="33"/>
      <c r="W8" s="33"/>
      <c r="X8" s="33"/>
      <c r="Y8" s="33"/>
      <c r="Z8" s="33"/>
      <c r="AA8" s="33"/>
    </row>
    <row r="9" spans="1:27" s="13" customFormat="1" ht="8.25" customHeight="1" x14ac:dyDescent="0.35">
      <c r="A9" s="16"/>
      <c r="B9" s="16"/>
      <c r="C9" s="16"/>
      <c r="D9" s="16"/>
      <c r="E9" s="16"/>
      <c r="F9" s="16"/>
      <c r="G9" s="16"/>
      <c r="H9" s="16"/>
      <c r="I9" s="16"/>
      <c r="J9" s="16"/>
      <c r="K9" s="54"/>
      <c r="L9" s="16"/>
      <c r="M9" s="16"/>
      <c r="N9" s="16"/>
      <c r="O9" s="33"/>
      <c r="P9" s="33"/>
      <c r="Q9" s="33"/>
      <c r="R9" s="33"/>
      <c r="S9" s="33"/>
      <c r="T9" s="33"/>
      <c r="U9" s="33"/>
      <c r="V9" s="33"/>
      <c r="W9" s="33"/>
      <c r="X9" s="33"/>
      <c r="Y9" s="33"/>
      <c r="Z9" s="33"/>
      <c r="AA9" s="33"/>
    </row>
    <row r="10" spans="1:27" s="13" customFormat="1" ht="18" x14ac:dyDescent="0.35">
      <c r="A10" s="24" t="s">
        <v>69</v>
      </c>
      <c r="B10" s="24"/>
      <c r="C10" s="24"/>
      <c r="D10" s="24"/>
      <c r="E10" s="24"/>
      <c r="F10" s="24"/>
      <c r="G10" s="24"/>
      <c r="H10" s="24"/>
      <c r="I10" s="24"/>
      <c r="J10" s="24"/>
      <c r="K10" s="24"/>
      <c r="L10" s="24"/>
      <c r="M10" s="24"/>
      <c r="N10" s="24"/>
      <c r="O10" s="33"/>
      <c r="P10" s="33"/>
      <c r="Q10" s="33"/>
      <c r="R10" s="33"/>
      <c r="S10" s="33"/>
      <c r="T10" s="33"/>
      <c r="U10" s="33"/>
      <c r="V10" s="33"/>
      <c r="W10" s="33"/>
      <c r="X10" s="33"/>
      <c r="Y10" s="33"/>
      <c r="Z10" s="33"/>
      <c r="AA10" s="33"/>
    </row>
    <row r="11" spans="1:27" s="13" customFormat="1" ht="15" customHeight="1" x14ac:dyDescent="0.35">
      <c r="A11" s="16"/>
      <c r="B11" s="16"/>
      <c r="C11" s="16"/>
      <c r="D11" s="16"/>
      <c r="E11" s="16"/>
      <c r="F11" s="16"/>
      <c r="G11" s="16"/>
      <c r="H11" s="16"/>
      <c r="I11" s="16"/>
      <c r="J11" s="16"/>
      <c r="K11" s="54"/>
      <c r="L11" s="16"/>
      <c r="M11" s="16"/>
      <c r="N11" s="16"/>
      <c r="O11" s="33"/>
      <c r="P11" s="33"/>
      <c r="Q11" s="33"/>
      <c r="R11" s="33"/>
      <c r="S11" s="33"/>
      <c r="T11" s="33"/>
      <c r="U11" s="33"/>
      <c r="V11" s="33"/>
      <c r="W11" s="33"/>
      <c r="X11" s="33"/>
      <c r="Y11" s="33"/>
      <c r="Z11" s="33"/>
      <c r="AA11" s="33"/>
    </row>
    <row r="12" spans="1:27" s="14" customFormat="1" ht="12.75" customHeight="1" x14ac:dyDescent="0.4">
      <c r="A12" s="24" t="s">
        <v>70</v>
      </c>
      <c r="B12" s="24">
        <v>-12527.616317193793</v>
      </c>
      <c r="C12" s="24">
        <v>-5720.9902944460027</v>
      </c>
      <c r="D12" s="24">
        <v>-9833.273785090998</v>
      </c>
      <c r="E12" s="24">
        <v>-30009.27862500499</v>
      </c>
      <c r="F12" s="24">
        <v>123.11637341131224</v>
      </c>
      <c r="G12" s="24">
        <v>-13847.599023594999</v>
      </c>
      <c r="H12" s="24">
        <v>-19676.762213945003</v>
      </c>
      <c r="I12" s="24">
        <v>-8233.7856368807807</v>
      </c>
      <c r="J12" s="24">
        <v>-19350.949305830152</v>
      </c>
      <c r="K12" s="56"/>
      <c r="L12" s="24">
        <v>-58091.159021735795</v>
      </c>
      <c r="M12" s="24">
        <v>-41635.030501009474</v>
      </c>
      <c r="N12" s="24">
        <v>-19350.949305830152</v>
      </c>
      <c r="O12" s="33"/>
      <c r="P12" s="33"/>
      <c r="Q12" s="33"/>
      <c r="R12" s="33"/>
      <c r="S12" s="33"/>
      <c r="T12" s="33"/>
      <c r="U12" s="33"/>
      <c r="V12" s="33"/>
      <c r="W12" s="33"/>
      <c r="X12" s="33"/>
      <c r="Y12" s="33"/>
      <c r="Z12" s="33"/>
      <c r="AA12" s="33"/>
    </row>
    <row r="13" spans="1:27" s="3" customFormat="1" ht="12.75" customHeight="1" x14ac:dyDescent="0.3">
      <c r="A13" s="24" t="s">
        <v>71</v>
      </c>
      <c r="B13" s="24">
        <v>5664.5362484094749</v>
      </c>
      <c r="C13" s="24">
        <v>-65285.984256452153</v>
      </c>
      <c r="D13" s="24">
        <v>-71432.510142897401</v>
      </c>
      <c r="E13" s="24">
        <v>167475.43544357989</v>
      </c>
      <c r="F13" s="24">
        <v>70807.385741251885</v>
      </c>
      <c r="G13" s="24">
        <v>42537.327300095851</v>
      </c>
      <c r="H13" s="24">
        <v>3041.2790606799063</v>
      </c>
      <c r="I13" s="24">
        <v>-24584.819436575111</v>
      </c>
      <c r="J13" s="24">
        <v>-283350.55706295109</v>
      </c>
      <c r="K13" s="56"/>
      <c r="L13" s="24">
        <v>36421.4772926398</v>
      </c>
      <c r="M13" s="24">
        <v>89345.121678080177</v>
      </c>
      <c r="N13" s="24">
        <v>-283350.55706295109</v>
      </c>
      <c r="O13" s="33"/>
      <c r="P13" s="33"/>
      <c r="Q13" s="33"/>
      <c r="R13" s="33"/>
      <c r="S13" s="33"/>
      <c r="T13" s="33"/>
      <c r="U13" s="33"/>
      <c r="V13" s="33"/>
      <c r="W13" s="33"/>
      <c r="X13" s="33"/>
      <c r="Y13" s="33"/>
      <c r="Z13" s="33"/>
      <c r="AA13" s="33"/>
    </row>
    <row r="14" spans="1:27" s="13" customFormat="1" ht="12.75" customHeight="1" x14ac:dyDescent="0.35">
      <c r="A14" s="24" t="s">
        <v>22</v>
      </c>
      <c r="B14" s="24">
        <v>72988.648933586359</v>
      </c>
      <c r="C14" s="24">
        <v>73232.538823529103</v>
      </c>
      <c r="D14" s="24">
        <v>73670.376057749148</v>
      </c>
      <c r="E14" s="24">
        <v>257453.55659664609</v>
      </c>
      <c r="F14" s="24">
        <v>77246.020350791747</v>
      </c>
      <c r="G14" s="24">
        <v>86032.319834855822</v>
      </c>
      <c r="H14" s="24">
        <v>83460.659322091087</v>
      </c>
      <c r="I14" s="24">
        <v>90796.276398931674</v>
      </c>
      <c r="J14" s="24">
        <v>83507.533113675818</v>
      </c>
      <c r="K14" s="56"/>
      <c r="L14" s="24">
        <v>477345.12041151075</v>
      </c>
      <c r="M14" s="24">
        <v>337535.27590667026</v>
      </c>
      <c r="N14" s="24">
        <v>83507.533113675818</v>
      </c>
      <c r="O14" s="33"/>
      <c r="P14" s="33"/>
      <c r="Q14" s="33"/>
      <c r="R14" s="33"/>
      <c r="S14" s="33"/>
      <c r="T14" s="33"/>
      <c r="U14" s="33"/>
      <c r="V14" s="33"/>
      <c r="W14" s="33"/>
      <c r="X14" s="33"/>
      <c r="Y14" s="33"/>
      <c r="Z14" s="33"/>
      <c r="AA14" s="33"/>
    </row>
    <row r="15" spans="1:27" s="3" customFormat="1" ht="12.75" customHeight="1" x14ac:dyDescent="0.3">
      <c r="A15" s="24" t="s">
        <v>72</v>
      </c>
      <c r="B15" s="24">
        <v>13996.31812</v>
      </c>
      <c r="C15" s="24">
        <v>9854.2050700000018</v>
      </c>
      <c r="D15" s="24">
        <v>14208.953349999998</v>
      </c>
      <c r="E15" s="24">
        <v>9773.5770700000012</v>
      </c>
      <c r="F15" s="24">
        <v>6946.5764300000001</v>
      </c>
      <c r="G15" s="24">
        <v>35630.523310000004</v>
      </c>
      <c r="H15" s="24">
        <v>20620.552820000001</v>
      </c>
      <c r="I15" s="24">
        <v>15367.693299999997</v>
      </c>
      <c r="J15" s="24">
        <v>8142.7256100000004</v>
      </c>
      <c r="K15" s="56"/>
      <c r="L15" s="24">
        <v>47833.053610000003</v>
      </c>
      <c r="M15" s="24">
        <v>78565.345860000001</v>
      </c>
      <c r="N15" s="24">
        <v>8142.7256100000004</v>
      </c>
      <c r="O15" s="33"/>
      <c r="P15" s="33"/>
      <c r="Q15" s="33"/>
      <c r="R15" s="33"/>
      <c r="S15" s="33"/>
      <c r="T15" s="33"/>
      <c r="U15" s="33"/>
      <c r="V15" s="33"/>
      <c r="W15" s="33"/>
      <c r="X15" s="33"/>
      <c r="Y15" s="33"/>
      <c r="Z15" s="33"/>
      <c r="AA15" s="33"/>
    </row>
    <row r="16" spans="1:27" s="3" customFormat="1" ht="12.75" customHeight="1" x14ac:dyDescent="0.3">
      <c r="A16" s="24" t="s">
        <v>73</v>
      </c>
      <c r="B16" s="24">
        <v>31.997127950000003</v>
      </c>
      <c r="C16" s="24">
        <v>0</v>
      </c>
      <c r="D16" s="24">
        <v>0</v>
      </c>
      <c r="E16" s="24">
        <v>0</v>
      </c>
      <c r="F16" s="24">
        <v>0</v>
      </c>
      <c r="G16" s="24">
        <v>-174.12933705500001</v>
      </c>
      <c r="H16" s="24">
        <v>-73.75809999999997</v>
      </c>
      <c r="I16" s="24">
        <v>0</v>
      </c>
      <c r="J16" s="24">
        <v>0</v>
      </c>
      <c r="K16" s="56"/>
      <c r="L16" s="24">
        <v>31.997127950000003</v>
      </c>
      <c r="M16" s="24">
        <v>-247.88743705499999</v>
      </c>
      <c r="N16" s="24">
        <v>0</v>
      </c>
      <c r="O16" s="33"/>
      <c r="P16" s="33"/>
      <c r="Q16" s="33"/>
      <c r="R16" s="33"/>
      <c r="S16" s="33"/>
      <c r="T16" s="33"/>
      <c r="U16" s="33"/>
      <c r="V16" s="33"/>
      <c r="W16" s="33"/>
      <c r="X16" s="33"/>
      <c r="Y16" s="33"/>
      <c r="Z16" s="33"/>
      <c r="AA16" s="33"/>
    </row>
    <row r="17" spans="1:27" s="15" customFormat="1" ht="12.75" customHeight="1" x14ac:dyDescent="0.35">
      <c r="A17" s="24" t="s">
        <v>75</v>
      </c>
      <c r="B17" s="24">
        <v>7918.2318497725028</v>
      </c>
      <c r="C17" s="24">
        <v>-7533.5066612034861</v>
      </c>
      <c r="D17" s="24">
        <v>-114603.42892958189</v>
      </c>
      <c r="E17" s="24">
        <v>-90382.578568479978</v>
      </c>
      <c r="F17" s="24">
        <v>-16377.490646991886</v>
      </c>
      <c r="G17" s="24">
        <v>-85.272245619964451</v>
      </c>
      <c r="H17" s="24">
        <v>-125544.88025261319</v>
      </c>
      <c r="I17" s="24">
        <v>-59016.869332395145</v>
      </c>
      <c r="J17" s="24">
        <v>-45022.586157493308</v>
      </c>
      <c r="K17" s="56"/>
      <c r="L17" s="24">
        <v>-204601.28230949302</v>
      </c>
      <c r="M17" s="24">
        <v>-201024.51247762018</v>
      </c>
      <c r="N17" s="24">
        <v>-45022.586157493308</v>
      </c>
      <c r="O17" s="33"/>
      <c r="P17" s="33"/>
      <c r="Q17" s="33"/>
      <c r="R17" s="33"/>
      <c r="S17" s="33"/>
      <c r="T17" s="33"/>
      <c r="U17" s="33"/>
      <c r="V17" s="33"/>
      <c r="W17" s="33"/>
      <c r="X17" s="33"/>
      <c r="Y17" s="33"/>
      <c r="Z17" s="33"/>
      <c r="AA17" s="33"/>
    </row>
    <row r="18" spans="1:27" s="3" customFormat="1" ht="12.75" customHeight="1" x14ac:dyDescent="0.3">
      <c r="A18" s="24" t="s">
        <v>76</v>
      </c>
      <c r="B18" s="24">
        <v>-113486.11245896721</v>
      </c>
      <c r="C18" s="24">
        <v>87004.857257640891</v>
      </c>
      <c r="D18" s="24">
        <v>42367.930285956369</v>
      </c>
      <c r="E18" s="24">
        <v>128758.68439647694</v>
      </c>
      <c r="F18" s="24">
        <v>-71901.980987631119</v>
      </c>
      <c r="G18" s="24">
        <v>82160.489531840023</v>
      </c>
      <c r="H18" s="24">
        <v>50478.452438514447</v>
      </c>
      <c r="I18" s="24">
        <v>137664.44279385169</v>
      </c>
      <c r="J18" s="24">
        <v>54866.773224145174</v>
      </c>
      <c r="K18" s="56"/>
      <c r="L18" s="24">
        <v>144645.35948110689</v>
      </c>
      <c r="M18" s="24">
        <v>198401.83302657516</v>
      </c>
      <c r="N18" s="24">
        <v>54866.773224145174</v>
      </c>
      <c r="O18" s="33"/>
      <c r="P18" s="33"/>
      <c r="Q18" s="33"/>
      <c r="R18" s="33"/>
      <c r="S18" s="33"/>
      <c r="T18" s="33"/>
      <c r="U18" s="33"/>
      <c r="V18" s="33"/>
      <c r="W18" s="33"/>
      <c r="X18" s="33"/>
      <c r="Y18" s="33"/>
      <c r="Z18" s="33"/>
      <c r="AA18" s="33"/>
    </row>
    <row r="19" spans="1:27" s="4" customFormat="1" ht="12.75" customHeight="1" x14ac:dyDescent="0.3">
      <c r="A19" s="24" t="s">
        <v>74</v>
      </c>
      <c r="B19" s="24">
        <v>-3093.9073631537021</v>
      </c>
      <c r="C19" s="24">
        <v>10417.421830110023</v>
      </c>
      <c r="D19" s="24">
        <v>7956.4401541375064</v>
      </c>
      <c r="E19" s="24">
        <f>21403.9562987607+2168</f>
        <v>23571.956298760699</v>
      </c>
      <c r="F19" s="24">
        <v>-70.416880689995651</v>
      </c>
      <c r="G19" s="24">
        <v>-2945.9089285708696</v>
      </c>
      <c r="H19" s="24">
        <v>-3002.5888633123595</v>
      </c>
      <c r="I19" s="24">
        <v>23946.898295498537</v>
      </c>
      <c r="J19" s="24">
        <v>13522.390052313482</v>
      </c>
      <c r="K19" s="56"/>
      <c r="L19" s="24">
        <v>38851.910919854556</v>
      </c>
      <c r="M19" s="24">
        <v>20383.647039225565</v>
      </c>
      <c r="N19" s="24">
        <v>13522.390052313482</v>
      </c>
      <c r="O19" s="33"/>
      <c r="P19" s="33"/>
      <c r="Q19" s="33"/>
      <c r="R19" s="33"/>
      <c r="S19" s="33"/>
      <c r="T19" s="33"/>
      <c r="U19" s="33"/>
      <c r="V19" s="33"/>
      <c r="W19" s="33"/>
      <c r="X19" s="33"/>
      <c r="Y19" s="33"/>
      <c r="Z19" s="33"/>
      <c r="AA19" s="33"/>
    </row>
    <row r="20" spans="1:27" ht="12.75" customHeight="1" x14ac:dyDescent="0.3">
      <c r="A20" s="45" t="s">
        <v>104</v>
      </c>
      <c r="B20" s="45">
        <f t="shared" ref="B20:J20" si="0">SUM(B12:B19)+B8</f>
        <v>-8324.0967324825433</v>
      </c>
      <c r="C20" s="45">
        <f t="shared" si="0"/>
        <v>177087.07117312431</v>
      </c>
      <c r="D20" s="45">
        <f t="shared" si="0"/>
        <v>27880.41987547739</v>
      </c>
      <c r="E20" s="45">
        <f t="shared" si="0"/>
        <v>110800.71300261567</v>
      </c>
      <c r="F20" s="45">
        <f t="shared" si="0"/>
        <v>35682.119048323715</v>
      </c>
      <c r="G20" s="45">
        <f t="shared" si="0"/>
        <v>207086.1240943493</v>
      </c>
      <c r="H20" s="45">
        <f t="shared" si="0"/>
        <v>45189.33715086968</v>
      </c>
      <c r="I20" s="45">
        <f t="shared" si="0"/>
        <v>244338.23604120302</v>
      </c>
      <c r="J20" s="45">
        <f t="shared" si="0"/>
        <v>152805.93596722235</v>
      </c>
      <c r="K20" s="56"/>
      <c r="L20" s="45">
        <f>SUM(L12:L19)+L8</f>
        <v>307444.10731873551</v>
      </c>
      <c r="M20" s="45">
        <f>SUM(M12:M19)+M8</f>
        <v>532296.05690474482</v>
      </c>
      <c r="N20" s="45">
        <f>SUM(N12:N19)+N8</f>
        <v>152805.93596722235</v>
      </c>
      <c r="O20" s="33"/>
      <c r="P20" s="33"/>
      <c r="Q20" s="33"/>
      <c r="R20" s="33"/>
      <c r="S20" s="33"/>
      <c r="T20" s="33"/>
      <c r="U20" s="33"/>
      <c r="V20" s="33"/>
      <c r="W20" s="33"/>
      <c r="X20" s="33"/>
      <c r="Y20" s="33"/>
      <c r="Z20" s="33"/>
      <c r="AA20" s="33"/>
    </row>
    <row r="21" spans="1:27" ht="12.75" customHeight="1" x14ac:dyDescent="0.3">
      <c r="A21" s="45" t="s">
        <v>105</v>
      </c>
      <c r="B21" s="45">
        <v>26837.813328606495</v>
      </c>
      <c r="C21" s="45">
        <v>16691.54124237649</v>
      </c>
      <c r="D21" s="45">
        <v>10076.665173265372</v>
      </c>
      <c r="E21" s="45">
        <v>59694.57818454002</v>
      </c>
      <c r="F21" s="45">
        <v>111251.46092461806</v>
      </c>
      <c r="G21" s="45">
        <v>35315.236249461159</v>
      </c>
      <c r="H21" s="45">
        <v>39254.88199577717</v>
      </c>
      <c r="I21" s="45">
        <v>5080.2631096490259</v>
      </c>
      <c r="J21" s="45">
        <v>0</v>
      </c>
      <c r="K21" s="56"/>
      <c r="L21" s="45">
        <v>113300.59792878848</v>
      </c>
      <c r="M21" s="45">
        <v>190901.6017095054</v>
      </c>
      <c r="N21" s="45">
        <v>0</v>
      </c>
      <c r="O21" s="33"/>
      <c r="P21" s="33"/>
      <c r="Q21" s="33"/>
      <c r="R21" s="33"/>
      <c r="S21" s="33"/>
      <c r="T21" s="33"/>
      <c r="U21" s="33"/>
      <c r="V21" s="33"/>
      <c r="W21" s="33"/>
      <c r="X21" s="33"/>
      <c r="Y21" s="33"/>
      <c r="Z21" s="33"/>
      <c r="AA21" s="33"/>
    </row>
    <row r="22" spans="1:27" s="13" customFormat="1" ht="10.5" customHeight="1" x14ac:dyDescent="0.35">
      <c r="A22" s="16"/>
      <c r="B22" s="16"/>
      <c r="C22" s="16"/>
      <c r="D22" s="16"/>
      <c r="E22" s="16"/>
      <c r="F22" s="16"/>
      <c r="G22" s="16"/>
      <c r="H22" s="16"/>
      <c r="I22" s="16"/>
      <c r="J22" s="16"/>
      <c r="K22" s="54"/>
      <c r="L22" s="16"/>
      <c r="M22" s="16"/>
      <c r="N22" s="16"/>
      <c r="O22" s="33"/>
      <c r="P22" s="33"/>
      <c r="Q22" s="33"/>
      <c r="R22" s="33"/>
      <c r="S22" s="33"/>
      <c r="T22" s="33"/>
      <c r="U22" s="33"/>
      <c r="V22" s="33"/>
      <c r="W22" s="33"/>
      <c r="X22" s="33"/>
      <c r="Y22" s="33"/>
      <c r="Z22" s="33"/>
      <c r="AA22" s="33"/>
    </row>
    <row r="23" spans="1:27" ht="12.75" customHeight="1" x14ac:dyDescent="0.3">
      <c r="A23" s="29" t="s">
        <v>77</v>
      </c>
      <c r="B23" s="29"/>
      <c r="C23" s="29"/>
      <c r="D23" s="29"/>
      <c r="E23" s="29"/>
      <c r="F23" s="29"/>
      <c r="G23" s="29"/>
      <c r="H23" s="29"/>
      <c r="I23" s="29"/>
      <c r="J23" s="29"/>
      <c r="K23" s="29"/>
      <c r="L23" s="29"/>
      <c r="M23" s="29"/>
      <c r="N23" s="29"/>
      <c r="O23" s="33"/>
      <c r="P23" s="33"/>
      <c r="Q23" s="33"/>
      <c r="R23" s="33"/>
      <c r="S23" s="33"/>
      <c r="T23" s="33"/>
      <c r="U23" s="33"/>
      <c r="V23" s="33"/>
      <c r="W23" s="33"/>
      <c r="X23" s="33"/>
      <c r="Y23" s="33"/>
      <c r="Z23" s="33"/>
      <c r="AA23" s="33"/>
    </row>
    <row r="24" spans="1:27" s="13" customFormat="1" ht="18" x14ac:dyDescent="0.35">
      <c r="A24" s="16"/>
      <c r="B24" s="16"/>
      <c r="C24" s="16"/>
      <c r="D24" s="16"/>
      <c r="E24" s="16"/>
      <c r="F24" s="16"/>
      <c r="G24" s="16"/>
      <c r="H24" s="16"/>
      <c r="I24" s="16"/>
      <c r="J24" s="16"/>
      <c r="K24" s="54"/>
      <c r="L24" s="16"/>
      <c r="M24" s="16"/>
      <c r="N24" s="16"/>
      <c r="O24" s="33"/>
      <c r="P24" s="33"/>
      <c r="Q24" s="33"/>
      <c r="R24" s="33"/>
      <c r="S24" s="33"/>
      <c r="T24" s="33"/>
      <c r="U24" s="33"/>
      <c r="V24" s="33"/>
      <c r="W24" s="33"/>
      <c r="X24" s="33"/>
      <c r="Y24" s="33"/>
      <c r="Z24" s="33"/>
      <c r="AA24" s="33"/>
    </row>
    <row r="25" spans="1:27" ht="12.75" customHeight="1" x14ac:dyDescent="0.3">
      <c r="A25" s="24" t="s">
        <v>78</v>
      </c>
      <c r="B25" s="24">
        <v>-2954.7349052603431</v>
      </c>
      <c r="C25" s="24">
        <v>-2324.6617735773511</v>
      </c>
      <c r="D25" s="24">
        <v>-739.04282472699833</v>
      </c>
      <c r="E25" s="24">
        <v>-674.82985930299958</v>
      </c>
      <c r="F25" s="24">
        <v>-801.27618286199765</v>
      </c>
      <c r="G25" s="24">
        <v>-346.33840628899947</v>
      </c>
      <c r="H25" s="24">
        <v>-2590.8617620609994</v>
      </c>
      <c r="I25" s="24">
        <v>-2118.4371622879999</v>
      </c>
      <c r="J25" s="24">
        <v>-2279.7076437137121</v>
      </c>
      <c r="K25" s="56"/>
      <c r="L25" s="24">
        <v>-6693.2693628676916</v>
      </c>
      <c r="M25" s="24">
        <v>-5856.9135134999988</v>
      </c>
      <c r="N25" s="24">
        <v>-2279.7076437137121</v>
      </c>
      <c r="O25" s="33"/>
      <c r="P25" s="33"/>
      <c r="Q25" s="33"/>
      <c r="R25" s="33"/>
      <c r="S25" s="33"/>
      <c r="T25" s="33"/>
      <c r="U25" s="33"/>
      <c r="V25" s="33"/>
      <c r="W25" s="33"/>
      <c r="X25" s="33"/>
      <c r="Y25" s="33"/>
      <c r="Z25" s="33"/>
      <c r="AA25" s="33"/>
    </row>
    <row r="26" spans="1:27" ht="12.75" customHeight="1" x14ac:dyDescent="0.3">
      <c r="A26" s="24" t="s">
        <v>79</v>
      </c>
      <c r="B26" s="24">
        <v>-37964.147336368886</v>
      </c>
      <c r="C26" s="24">
        <v>-31684.134222660497</v>
      </c>
      <c r="D26" s="24">
        <v>-24511.827130942002</v>
      </c>
      <c r="E26" s="24">
        <v>-31487.333093202265</v>
      </c>
      <c r="F26" s="24">
        <v>-20079.528903102801</v>
      </c>
      <c r="G26" s="24">
        <v>-29460.395675743934</v>
      </c>
      <c r="H26" s="24">
        <v>-25101.458650949</v>
      </c>
      <c r="I26" s="24">
        <v>-28401.013253808665</v>
      </c>
      <c r="J26" s="24">
        <v>-31329.080877768847</v>
      </c>
      <c r="K26" s="56"/>
      <c r="L26" s="24">
        <v>-125647.44178317362</v>
      </c>
      <c r="M26" s="24">
        <v>-110269.73884204683</v>
      </c>
      <c r="N26" s="24">
        <v>-31329.080877768847</v>
      </c>
      <c r="O26" s="33"/>
      <c r="P26" s="33"/>
      <c r="Q26" s="33"/>
      <c r="R26" s="33"/>
      <c r="S26" s="33"/>
      <c r="T26" s="33"/>
      <c r="U26" s="33"/>
      <c r="V26" s="33"/>
      <c r="W26" s="33"/>
      <c r="X26" s="33"/>
      <c r="Y26" s="33"/>
      <c r="Z26" s="33"/>
      <c r="AA26" s="33"/>
    </row>
    <row r="27" spans="1:27" ht="12.75" customHeight="1" x14ac:dyDescent="0.3">
      <c r="A27" s="24" t="s">
        <v>80</v>
      </c>
      <c r="B27" s="24">
        <v>1522.1975497879721</v>
      </c>
      <c r="C27" s="24">
        <v>-6.3507997138913198E-4</v>
      </c>
      <c r="D27" s="24">
        <v>1.1034396849572658E-4</v>
      </c>
      <c r="E27" s="24">
        <v>3.5318098525749519E-4</v>
      </c>
      <c r="F27" s="24">
        <v>0</v>
      </c>
      <c r="G27" s="24">
        <v>-7227.3424472000261</v>
      </c>
      <c r="H27" s="24">
        <v>0</v>
      </c>
      <c r="I27" s="24">
        <v>0</v>
      </c>
      <c r="J27" s="24">
        <v>0</v>
      </c>
      <c r="K27" s="56"/>
      <c r="L27" s="24">
        <v>1522.1973782330169</v>
      </c>
      <c r="M27" s="24">
        <v>0</v>
      </c>
      <c r="N27" s="24">
        <v>0</v>
      </c>
      <c r="O27" s="33"/>
      <c r="P27" s="33"/>
      <c r="Q27" s="33"/>
      <c r="R27" s="33"/>
      <c r="S27" s="33"/>
      <c r="T27" s="33"/>
      <c r="U27" s="33"/>
      <c r="V27" s="33"/>
      <c r="W27" s="33"/>
      <c r="X27" s="33"/>
      <c r="Y27" s="33"/>
      <c r="Z27" s="33"/>
      <c r="AA27" s="33"/>
    </row>
    <row r="28" spans="1:27" ht="12.75" customHeight="1" x14ac:dyDescent="0.3">
      <c r="A28" s="24" t="s">
        <v>81</v>
      </c>
      <c r="B28" s="24">
        <v>0</v>
      </c>
      <c r="C28" s="24">
        <v>0</v>
      </c>
      <c r="D28" s="24">
        <v>0</v>
      </c>
      <c r="E28" s="24">
        <v>0</v>
      </c>
      <c r="F28" s="24">
        <v>0</v>
      </c>
      <c r="G28" s="24">
        <v>0</v>
      </c>
      <c r="H28" s="24">
        <v>0</v>
      </c>
      <c r="I28" s="24">
        <v>0</v>
      </c>
      <c r="J28" s="24">
        <v>2208318.1440487341</v>
      </c>
      <c r="K28" s="56"/>
      <c r="L28" s="24">
        <v>0</v>
      </c>
      <c r="M28" s="24">
        <v>0</v>
      </c>
      <c r="N28" s="24">
        <v>2208318.1440487341</v>
      </c>
      <c r="O28" s="33"/>
      <c r="P28" s="33"/>
      <c r="Q28" s="33"/>
      <c r="R28" s="33"/>
      <c r="S28" s="33"/>
      <c r="T28" s="33"/>
      <c r="U28" s="33"/>
      <c r="V28" s="33"/>
      <c r="W28" s="33"/>
      <c r="X28" s="33"/>
      <c r="Y28" s="33"/>
      <c r="Z28" s="33"/>
      <c r="AA28" s="33"/>
    </row>
    <row r="29" spans="1:27" ht="12.75" customHeight="1" x14ac:dyDescent="0.3">
      <c r="A29" s="24" t="s">
        <v>82</v>
      </c>
      <c r="B29" s="24">
        <v>0</v>
      </c>
      <c r="C29" s="24">
        <v>0</v>
      </c>
      <c r="D29" s="24">
        <v>0</v>
      </c>
      <c r="E29" s="24">
        <v>0</v>
      </c>
      <c r="F29" s="24">
        <v>0</v>
      </c>
      <c r="G29" s="24">
        <v>0</v>
      </c>
      <c r="H29" s="24">
        <v>0</v>
      </c>
      <c r="I29" s="24">
        <v>0</v>
      </c>
      <c r="J29" s="24">
        <v>0</v>
      </c>
      <c r="K29" s="24"/>
      <c r="L29" s="24">
        <v>0</v>
      </c>
      <c r="M29" s="24">
        <v>0</v>
      </c>
      <c r="N29" s="24">
        <v>0</v>
      </c>
      <c r="O29" s="33"/>
      <c r="P29" s="33"/>
      <c r="Q29" s="33"/>
      <c r="R29" s="33"/>
      <c r="S29" s="33"/>
      <c r="T29" s="33"/>
      <c r="U29" s="33"/>
      <c r="V29" s="33"/>
      <c r="W29" s="33"/>
      <c r="X29" s="33"/>
      <c r="Y29" s="33"/>
      <c r="Z29" s="33"/>
      <c r="AA29" s="33"/>
    </row>
    <row r="30" spans="1:27" ht="12.75" customHeight="1" x14ac:dyDescent="0.3">
      <c r="A30" s="45" t="s">
        <v>106</v>
      </c>
      <c r="B30" s="45">
        <f t="shared" ref="B30:J30" si="1">SUM(B25:B29)</f>
        <v>-39396.684691841263</v>
      </c>
      <c r="C30" s="45">
        <f t="shared" si="1"/>
        <v>-34008.796631317826</v>
      </c>
      <c r="D30" s="45">
        <f t="shared" si="1"/>
        <v>-25250.869845325033</v>
      </c>
      <c r="E30" s="45">
        <f t="shared" si="1"/>
        <v>-32162.162599324281</v>
      </c>
      <c r="F30" s="45">
        <f t="shared" si="1"/>
        <v>-20880.805085964799</v>
      </c>
      <c r="G30" s="45">
        <f t="shared" si="1"/>
        <v>-37034.07652923296</v>
      </c>
      <c r="H30" s="45">
        <f t="shared" si="1"/>
        <v>-27692.320413009998</v>
      </c>
      <c r="I30" s="45">
        <f t="shared" si="1"/>
        <v>-30519.450416096664</v>
      </c>
      <c r="J30" s="45">
        <f t="shared" si="1"/>
        <v>2174709.3555272515</v>
      </c>
      <c r="K30" s="56"/>
      <c r="L30" s="45">
        <f>SUM(L25:L29)</f>
        <v>-130818.5137678083</v>
      </c>
      <c r="M30" s="45">
        <f>SUM(M25:M29)</f>
        <v>-116126.65235554683</v>
      </c>
      <c r="N30" s="45">
        <f>SUM(N25:N29)</f>
        <v>2174709.3555272515</v>
      </c>
      <c r="O30" s="33"/>
      <c r="P30" s="33"/>
      <c r="Q30" s="33"/>
      <c r="R30" s="33"/>
      <c r="S30" s="33"/>
      <c r="T30" s="33"/>
      <c r="U30" s="33"/>
      <c r="V30" s="33"/>
      <c r="W30" s="33"/>
      <c r="X30" s="33"/>
      <c r="Y30" s="33"/>
      <c r="Z30" s="33"/>
      <c r="AA30" s="33"/>
    </row>
    <row r="31" spans="1:27" ht="12.75" customHeight="1" x14ac:dyDescent="0.3">
      <c r="A31" s="45" t="s">
        <v>107</v>
      </c>
      <c r="B31" s="45">
        <v>-9111.3672367059989</v>
      </c>
      <c r="C31" s="45">
        <v>-11043.217969429001</v>
      </c>
      <c r="D31" s="45">
        <v>-12840.365292691995</v>
      </c>
      <c r="E31" s="45">
        <v>-76442.197241823014</v>
      </c>
      <c r="F31" s="45">
        <v>-14196.882502467997</v>
      </c>
      <c r="G31" s="45">
        <v>-18756.762986472004</v>
      </c>
      <c r="H31" s="45">
        <v>-14464.892299607</v>
      </c>
      <c r="I31" s="45">
        <v>-16567.497594332999</v>
      </c>
      <c r="J31" s="45">
        <v>0</v>
      </c>
      <c r="K31" s="56"/>
      <c r="L31" s="45">
        <v>-109437.14774064998</v>
      </c>
      <c r="M31" s="45">
        <v>-63986.035382879993</v>
      </c>
      <c r="N31" s="45">
        <v>0</v>
      </c>
      <c r="O31" s="33"/>
      <c r="P31" s="33"/>
      <c r="Q31" s="33"/>
      <c r="R31" s="33"/>
      <c r="S31" s="33"/>
      <c r="T31" s="33"/>
      <c r="U31" s="33"/>
      <c r="V31" s="33"/>
      <c r="W31" s="33"/>
      <c r="X31" s="33"/>
      <c r="Y31" s="33"/>
      <c r="Z31" s="33"/>
      <c r="AA31" s="33"/>
    </row>
    <row r="32" spans="1:27" s="13" customFormat="1" ht="10.5" customHeight="1" x14ac:dyDescent="0.35">
      <c r="A32" s="16"/>
      <c r="B32" s="16"/>
      <c r="C32" s="16"/>
      <c r="D32" s="16"/>
      <c r="E32" s="16"/>
      <c r="F32" s="16"/>
      <c r="G32" s="16"/>
      <c r="H32" s="16"/>
      <c r="I32" s="16"/>
      <c r="J32" s="16"/>
      <c r="K32" s="54"/>
      <c r="L32" s="16"/>
      <c r="M32" s="16"/>
      <c r="N32" s="16"/>
      <c r="O32" s="33"/>
      <c r="P32" s="33"/>
      <c r="Q32" s="33"/>
      <c r="R32" s="33"/>
      <c r="S32" s="33"/>
      <c r="T32" s="33"/>
      <c r="U32" s="33"/>
      <c r="V32" s="33"/>
      <c r="W32" s="33"/>
      <c r="X32" s="33"/>
      <c r="Y32" s="33"/>
      <c r="Z32" s="33"/>
      <c r="AA32" s="33"/>
    </row>
    <row r="33" spans="1:27" ht="12.75" customHeight="1" x14ac:dyDescent="0.3">
      <c r="A33" s="29" t="s">
        <v>89</v>
      </c>
      <c r="B33" s="29"/>
      <c r="C33" s="29"/>
      <c r="D33" s="29"/>
      <c r="E33" s="29"/>
      <c r="F33" s="29"/>
      <c r="G33" s="29"/>
      <c r="H33" s="29"/>
      <c r="I33" s="29"/>
      <c r="J33" s="29"/>
      <c r="K33" s="29"/>
      <c r="L33" s="29"/>
      <c r="M33" s="29"/>
      <c r="N33" s="29"/>
      <c r="O33" s="33"/>
      <c r="P33" s="33"/>
      <c r="Q33" s="33"/>
      <c r="R33" s="33"/>
      <c r="S33" s="33"/>
      <c r="T33" s="33"/>
      <c r="U33" s="33"/>
      <c r="V33" s="33"/>
      <c r="W33" s="33"/>
      <c r="X33" s="33"/>
      <c r="Y33" s="33"/>
      <c r="Z33" s="33"/>
      <c r="AA33" s="33"/>
    </row>
    <row r="34" spans="1:27" s="13" customFormat="1" ht="18" x14ac:dyDescent="0.35">
      <c r="A34" s="16"/>
      <c r="B34" s="16"/>
      <c r="C34" s="16"/>
      <c r="D34" s="16"/>
      <c r="E34" s="16"/>
      <c r="F34" s="16"/>
      <c r="G34" s="29"/>
      <c r="H34" s="29"/>
      <c r="I34" s="29"/>
      <c r="J34" s="16"/>
      <c r="K34" s="54"/>
      <c r="L34" s="16"/>
      <c r="M34" s="16"/>
      <c r="N34" s="16"/>
      <c r="O34" s="33"/>
      <c r="P34" s="33"/>
      <c r="Q34" s="33"/>
      <c r="R34" s="33"/>
      <c r="S34" s="33"/>
      <c r="T34" s="33"/>
      <c r="U34" s="33"/>
      <c r="V34" s="33"/>
      <c r="W34" s="33"/>
      <c r="X34" s="33"/>
      <c r="Y34" s="33"/>
      <c r="Z34" s="33"/>
      <c r="AA34" s="33"/>
    </row>
    <row r="35" spans="1:27" ht="12.75" customHeight="1" x14ac:dyDescent="0.3">
      <c r="A35" s="24" t="s">
        <v>83</v>
      </c>
      <c r="B35" s="24">
        <v>-67.25</v>
      </c>
      <c r="C35" s="24">
        <v>5439.3248200006501</v>
      </c>
      <c r="D35" s="24">
        <v>25.037020000339485</v>
      </c>
      <c r="E35" s="24">
        <v>892.2385499995097</v>
      </c>
      <c r="F35" s="24">
        <v>0</v>
      </c>
      <c r="G35" s="24">
        <v>1676.7989999999995</v>
      </c>
      <c r="H35" s="24">
        <v>0</v>
      </c>
      <c r="I35" s="24">
        <v>1081.9423023507595</v>
      </c>
      <c r="J35" s="24">
        <v>14424.241270000501</v>
      </c>
      <c r="K35" s="56"/>
      <c r="L35" s="24">
        <v>6289.3503900004998</v>
      </c>
      <c r="M35" s="24">
        <v>2758.7793123513693</v>
      </c>
      <c r="N35" s="24">
        <v>14424.241270000501</v>
      </c>
      <c r="O35" s="33"/>
      <c r="P35" s="33"/>
      <c r="Q35" s="33"/>
      <c r="R35" s="33"/>
      <c r="S35" s="33"/>
      <c r="T35" s="33"/>
      <c r="U35" s="33"/>
      <c r="V35" s="33"/>
      <c r="W35" s="33"/>
      <c r="X35" s="33"/>
      <c r="Y35" s="33"/>
      <c r="Z35" s="33"/>
      <c r="AA35" s="33"/>
    </row>
    <row r="36" spans="1:27" ht="12.75" customHeight="1" x14ac:dyDescent="0.3">
      <c r="A36" s="24" t="s">
        <v>84</v>
      </c>
      <c r="B36" s="24">
        <v>0</v>
      </c>
      <c r="C36" s="24">
        <v>0</v>
      </c>
      <c r="D36" s="24">
        <v>0</v>
      </c>
      <c r="E36" s="24">
        <v>0</v>
      </c>
      <c r="F36" s="24">
        <v>0</v>
      </c>
      <c r="G36" s="24">
        <v>0</v>
      </c>
      <c r="H36" s="24">
        <v>0</v>
      </c>
      <c r="I36" s="24">
        <v>0</v>
      </c>
      <c r="J36" s="24">
        <v>-39760.301299999999</v>
      </c>
      <c r="K36" s="56"/>
      <c r="L36" s="24">
        <v>0</v>
      </c>
      <c r="M36" s="24">
        <v>0</v>
      </c>
      <c r="N36" s="24">
        <v>-39760.301299999999</v>
      </c>
      <c r="O36" s="33"/>
      <c r="P36" s="33"/>
      <c r="Q36" s="33"/>
      <c r="R36" s="33"/>
      <c r="S36" s="33"/>
      <c r="T36" s="33"/>
      <c r="U36" s="33"/>
      <c r="V36" s="33"/>
      <c r="W36" s="33"/>
      <c r="X36" s="33"/>
      <c r="Y36" s="33"/>
      <c r="Z36" s="33"/>
      <c r="AA36" s="33"/>
    </row>
    <row r="37" spans="1:27" ht="12.75" customHeight="1" x14ac:dyDescent="0.3">
      <c r="A37" s="24" t="s">
        <v>85</v>
      </c>
      <c r="B37" s="24">
        <v>0</v>
      </c>
      <c r="C37" s="24">
        <v>0</v>
      </c>
      <c r="D37" s="24">
        <v>0</v>
      </c>
      <c r="E37" s="24">
        <v>0</v>
      </c>
      <c r="F37" s="24">
        <v>0</v>
      </c>
      <c r="G37" s="24">
        <v>0</v>
      </c>
      <c r="H37" s="24">
        <v>0</v>
      </c>
      <c r="I37" s="24">
        <v>0</v>
      </c>
      <c r="J37" s="24">
        <v>0</v>
      </c>
      <c r="K37" s="56"/>
      <c r="L37" s="24">
        <v>0</v>
      </c>
      <c r="M37" s="24">
        <v>0</v>
      </c>
      <c r="N37" s="24">
        <v>0</v>
      </c>
      <c r="O37" s="33"/>
      <c r="P37" s="33"/>
      <c r="Q37" s="33"/>
      <c r="R37" s="33"/>
      <c r="S37" s="33"/>
      <c r="T37" s="33"/>
      <c r="U37" s="33"/>
      <c r="V37" s="33"/>
      <c r="W37" s="33"/>
      <c r="X37" s="33"/>
      <c r="Y37" s="33"/>
      <c r="Z37" s="33"/>
      <c r="AA37" s="33"/>
    </row>
    <row r="38" spans="1:27" ht="12.75" customHeight="1" x14ac:dyDescent="0.3">
      <c r="A38" s="24" t="s">
        <v>86</v>
      </c>
      <c r="B38" s="24">
        <v>0</v>
      </c>
      <c r="C38" s="24">
        <v>-10927.39649644804</v>
      </c>
      <c r="D38" s="24">
        <v>0</v>
      </c>
      <c r="E38" s="24">
        <v>-70501.269950489441</v>
      </c>
      <c r="F38" s="24">
        <v>0</v>
      </c>
      <c r="G38" s="24">
        <v>0</v>
      </c>
      <c r="H38" s="24">
        <v>0</v>
      </c>
      <c r="I38" s="24">
        <v>-117038.35103573641</v>
      </c>
      <c r="J38" s="24">
        <v>-138152.21993292283</v>
      </c>
      <c r="K38" s="56"/>
      <c r="L38" s="24">
        <f>-78926.848129379-2502</f>
        <v>-81428.848129378996</v>
      </c>
      <c r="M38" s="24">
        <v>-117038.35162315569</v>
      </c>
      <c r="N38" s="24">
        <v>-138152.21993292283</v>
      </c>
      <c r="O38" s="33"/>
      <c r="P38" s="33"/>
      <c r="Q38" s="33"/>
      <c r="R38" s="33"/>
      <c r="S38" s="33"/>
      <c r="T38" s="33"/>
      <c r="U38" s="33"/>
      <c r="V38" s="33"/>
      <c r="W38" s="33"/>
      <c r="X38" s="33"/>
      <c r="Y38" s="33"/>
      <c r="Z38" s="33"/>
      <c r="AA38" s="33"/>
    </row>
    <row r="39" spans="1:27" ht="12.75" customHeight="1" x14ac:dyDescent="0.3">
      <c r="A39" s="24" t="s">
        <v>87</v>
      </c>
      <c r="B39" s="24">
        <v>-2890.9266340960003</v>
      </c>
      <c r="C39" s="24">
        <v>-68597.581865502012</v>
      </c>
      <c r="D39" s="24">
        <v>-1001.1298438479743</v>
      </c>
      <c r="E39" s="24">
        <v>-69477.737447992738</v>
      </c>
      <c r="F39" s="24">
        <v>-838.29504811800643</v>
      </c>
      <c r="G39" s="24">
        <v>-72716.359420911176</v>
      </c>
      <c r="H39" s="24">
        <v>-801.98391273576135</v>
      </c>
      <c r="I39" s="24">
        <v>-75907.45525155068</v>
      </c>
      <c r="J39" s="24">
        <v>-811.84670764831083</v>
      </c>
      <c r="K39" s="56"/>
      <c r="L39" s="24">
        <v>-141967.37579143874</v>
      </c>
      <c r="M39" s="24">
        <v>-150264.09363331564</v>
      </c>
      <c r="N39" s="24">
        <v>-811.84670764831083</v>
      </c>
      <c r="O39" s="33"/>
      <c r="P39" s="33"/>
      <c r="Q39" s="33"/>
      <c r="R39" s="33"/>
      <c r="S39" s="33"/>
      <c r="T39" s="33"/>
      <c r="U39" s="33"/>
      <c r="V39" s="33"/>
      <c r="W39" s="33"/>
      <c r="X39" s="33"/>
      <c r="Y39" s="33"/>
      <c r="Z39" s="33"/>
      <c r="AA39" s="33"/>
    </row>
    <row r="40" spans="1:27" ht="12.75" customHeight="1" x14ac:dyDescent="0.3">
      <c r="A40" s="24" t="s">
        <v>88</v>
      </c>
      <c r="B40" s="24">
        <v>-3676.9135073430102</v>
      </c>
      <c r="C40" s="24">
        <v>-3503.5690707029894</v>
      </c>
      <c r="D40" s="24">
        <v>-4811.7853402159999</v>
      </c>
      <c r="E40" s="24">
        <v>-3938.244644929001</v>
      </c>
      <c r="F40" s="24">
        <v>-3564.2059464009999</v>
      </c>
      <c r="G40" s="24">
        <v>-4568.2555810242911</v>
      </c>
      <c r="H40" s="24">
        <v>-4159.0954179200926</v>
      </c>
      <c r="I40" s="24">
        <v>-4291.3675055425365</v>
      </c>
      <c r="J40" s="24">
        <v>-5165.5735623044593</v>
      </c>
      <c r="K40" s="56"/>
      <c r="L40" s="24">
        <v>-15930.512563191</v>
      </c>
      <c r="M40" s="24">
        <v>-16582.924450887916</v>
      </c>
      <c r="N40" s="24">
        <v>-5165.5735623044593</v>
      </c>
      <c r="O40" s="33"/>
      <c r="P40" s="33"/>
      <c r="Q40" s="33"/>
      <c r="R40" s="33"/>
      <c r="S40" s="33"/>
      <c r="T40" s="33"/>
      <c r="U40" s="33"/>
      <c r="V40" s="33"/>
      <c r="W40" s="33"/>
      <c r="X40" s="33"/>
      <c r="Y40" s="33"/>
      <c r="Z40" s="33"/>
      <c r="AA40" s="33"/>
    </row>
    <row r="41" spans="1:27" ht="12.75" customHeight="1" x14ac:dyDescent="0.3">
      <c r="A41" s="45" t="s">
        <v>108</v>
      </c>
      <c r="B41" s="45">
        <f t="shared" ref="B41:J41" si="2">SUM(B35:B40)</f>
        <v>-6635.09014143901</v>
      </c>
      <c r="C41" s="45">
        <f t="shared" si="2"/>
        <v>-77589.222612652389</v>
      </c>
      <c r="D41" s="45">
        <f t="shared" si="2"/>
        <v>-5787.8781640636344</v>
      </c>
      <c r="E41" s="45">
        <f t="shared" si="2"/>
        <v>-143025.01349341168</v>
      </c>
      <c r="F41" s="45">
        <f t="shared" si="2"/>
        <v>-4402.5009945190068</v>
      </c>
      <c r="G41" s="45">
        <f t="shared" si="2"/>
        <v>-75607.816001935469</v>
      </c>
      <c r="H41" s="45">
        <f t="shared" si="2"/>
        <v>-4961.0793306558535</v>
      </c>
      <c r="I41" s="45">
        <f t="shared" si="2"/>
        <v>-196155.23149047885</v>
      </c>
      <c r="J41" s="45">
        <f t="shared" si="2"/>
        <v>-169465.7002328751</v>
      </c>
      <c r="K41" s="56"/>
      <c r="L41" s="45">
        <f>SUM(L35:L40)</f>
        <v>-233037.38609400822</v>
      </c>
      <c r="M41" s="45">
        <f>SUM(M35:M40)</f>
        <v>-281126.59039500786</v>
      </c>
      <c r="N41" s="45">
        <f>SUM(N35:N40)</f>
        <v>-169465.7002328751</v>
      </c>
      <c r="O41" s="33"/>
      <c r="P41" s="33"/>
      <c r="Q41" s="33"/>
      <c r="R41" s="33"/>
      <c r="S41" s="33"/>
      <c r="T41" s="33"/>
      <c r="U41" s="33"/>
      <c r="V41" s="33"/>
      <c r="W41" s="33"/>
      <c r="X41" s="33"/>
      <c r="Y41" s="33"/>
      <c r="Z41" s="33"/>
      <c r="AA41" s="33"/>
    </row>
    <row r="42" spans="1:27" ht="12.75" customHeight="1" x14ac:dyDescent="0.3">
      <c r="A42" s="45" t="s">
        <v>109</v>
      </c>
      <c r="B42" s="45">
        <v>0</v>
      </c>
      <c r="C42" s="45">
        <v>0</v>
      </c>
      <c r="D42" s="45">
        <v>0</v>
      </c>
      <c r="E42" s="45">
        <v>0</v>
      </c>
      <c r="F42" s="45">
        <v>0</v>
      </c>
      <c r="G42" s="45">
        <v>-876.18693178800004</v>
      </c>
      <c r="H42" s="45">
        <v>-712.58403171600014</v>
      </c>
      <c r="I42" s="45">
        <v>-917.26832872300008</v>
      </c>
      <c r="J42" s="45">
        <v>0</v>
      </c>
      <c r="K42" s="56"/>
      <c r="L42" s="45">
        <f>-2952.29755164592+2502+450</f>
        <v>-0.29755164592006622</v>
      </c>
      <c r="M42" s="45">
        <v>-2506.0392922269675</v>
      </c>
      <c r="N42" s="45">
        <v>0</v>
      </c>
      <c r="O42" s="33"/>
      <c r="P42" s="33"/>
      <c r="Q42" s="33"/>
      <c r="R42" s="33"/>
      <c r="S42" s="33"/>
      <c r="T42" s="33"/>
      <c r="U42" s="33"/>
      <c r="V42" s="33"/>
      <c r="W42" s="33"/>
      <c r="X42" s="33"/>
      <c r="Y42" s="33"/>
      <c r="Z42" s="33"/>
      <c r="AA42" s="33"/>
    </row>
    <row r="43" spans="1:27" s="13" customFormat="1" ht="10.5" customHeight="1" x14ac:dyDescent="0.35">
      <c r="A43" s="16"/>
      <c r="B43" s="16"/>
      <c r="C43" s="16"/>
      <c r="D43" s="16"/>
      <c r="E43" s="16"/>
      <c r="F43" s="16"/>
      <c r="G43" s="16"/>
      <c r="H43" s="16"/>
      <c r="I43" s="16"/>
      <c r="J43" s="16"/>
      <c r="K43" s="54"/>
      <c r="L43" s="16"/>
      <c r="M43" s="16"/>
      <c r="N43" s="16"/>
      <c r="O43" s="33"/>
      <c r="P43" s="33"/>
      <c r="Q43" s="33"/>
      <c r="R43" s="33"/>
      <c r="S43" s="33"/>
      <c r="T43" s="33"/>
      <c r="U43" s="33"/>
      <c r="V43" s="33"/>
      <c r="W43" s="33"/>
      <c r="X43" s="33"/>
      <c r="Y43" s="33"/>
      <c r="Z43" s="33"/>
      <c r="AA43" s="33"/>
    </row>
    <row r="44" spans="1:27" ht="12.75" customHeight="1" x14ac:dyDescent="0.3">
      <c r="A44" s="45" t="s">
        <v>110</v>
      </c>
      <c r="B44" s="45">
        <f t="shared" ref="B44:J44" si="3">B20+B21+B30+B31+B41+B42</f>
        <v>-36629.42547386232</v>
      </c>
      <c r="C44" s="45">
        <f t="shared" si="3"/>
        <v>71137.375202101583</v>
      </c>
      <c r="D44" s="45">
        <f t="shared" si="3"/>
        <v>-5922.0282533379022</v>
      </c>
      <c r="E44" s="45">
        <f t="shared" si="3"/>
        <v>-81134.082147403271</v>
      </c>
      <c r="F44" s="45">
        <f t="shared" si="3"/>
        <v>107453.39138998998</v>
      </c>
      <c r="G44" s="45">
        <f t="shared" si="3"/>
        <v>110126.51789438204</v>
      </c>
      <c r="H44" s="45">
        <f t="shared" si="3"/>
        <v>36613.343071657997</v>
      </c>
      <c r="I44" s="45">
        <f t="shared" si="3"/>
        <v>5259.0513212205578</v>
      </c>
      <c r="J44" s="45">
        <f t="shared" si="3"/>
        <v>2158049.5912615987</v>
      </c>
      <c r="K44" s="56"/>
      <c r="L44" s="45">
        <f>L20+L21+L30+L31+L41+L42</f>
        <v>-52548.639906588498</v>
      </c>
      <c r="M44" s="45">
        <f>M20+M21+M30+M31+M41+M42</f>
        <v>259452.34118858859</v>
      </c>
      <c r="N44" s="45">
        <f>N20+N21+N30+N31+N41+N42</f>
        <v>2158049.5912615987</v>
      </c>
      <c r="O44" s="33"/>
      <c r="P44" s="33"/>
      <c r="Q44" s="33"/>
      <c r="R44" s="33"/>
      <c r="S44" s="33"/>
      <c r="T44" s="33"/>
      <c r="U44" s="33"/>
      <c r="V44" s="33"/>
      <c r="W44" s="33"/>
      <c r="X44" s="33"/>
      <c r="Y44" s="33"/>
      <c r="Z44" s="33"/>
      <c r="AA44" s="33"/>
    </row>
    <row r="45" spans="1:27" ht="12.75" customHeight="1" x14ac:dyDescent="0.3">
      <c r="A45" s="24" t="s">
        <v>90</v>
      </c>
      <c r="B45" s="24">
        <v>-3966.5924598653201</v>
      </c>
      <c r="C45" s="24">
        <v>29022.998384529066</v>
      </c>
      <c r="D45" s="24">
        <v>20373.595315268718</v>
      </c>
      <c r="E45" s="24">
        <v>-8226.0194265670088</v>
      </c>
      <c r="F45" s="24">
        <v>29366.392746584133</v>
      </c>
      <c r="G45" s="24">
        <v>15099.691648833732</v>
      </c>
      <c r="H45" s="24">
        <v>-21031.245003428317</v>
      </c>
      <c r="I45" s="24">
        <v>-1506.563738967307</v>
      </c>
      <c r="J45" s="24">
        <v>96953.210013292512</v>
      </c>
      <c r="K45" s="56"/>
      <c r="L45" s="24">
        <v>37203.981813366379</v>
      </c>
      <c r="M45" s="24">
        <v>21928</v>
      </c>
      <c r="N45" s="24">
        <v>96953.210013292512</v>
      </c>
      <c r="O45" s="33"/>
      <c r="P45" s="33"/>
      <c r="Q45" s="33"/>
      <c r="R45" s="33"/>
      <c r="S45" s="33"/>
      <c r="T45" s="33"/>
      <c r="U45" s="33"/>
      <c r="V45" s="33"/>
      <c r="W45" s="33"/>
      <c r="X45" s="33"/>
      <c r="Y45" s="33"/>
      <c r="Z45" s="33"/>
      <c r="AA45" s="33"/>
    </row>
    <row r="46" spans="1:27" ht="12.75" customHeight="1" x14ac:dyDescent="0.3">
      <c r="A46" s="24" t="s">
        <v>91</v>
      </c>
      <c r="B46" s="24">
        <v>842195.06926902512</v>
      </c>
      <c r="C46" s="24">
        <v>801599.05111474404</v>
      </c>
      <c r="D46" s="24">
        <v>901759.42685218737</v>
      </c>
      <c r="E46" s="24">
        <v>916210.99341062689</v>
      </c>
      <c r="F46" s="24">
        <v>826850.89065455773</v>
      </c>
      <c r="G46" s="24">
        <v>963670.81800015795</v>
      </c>
      <c r="H46" s="24">
        <v>1088897.0278398693</v>
      </c>
      <c r="I46" s="24">
        <v>1104479.0207779149</v>
      </c>
      <c r="J46" s="24">
        <v>1108231.5085228027</v>
      </c>
      <c r="K46" s="29"/>
      <c r="L46" s="24">
        <v>842195.06896798417</v>
      </c>
      <c r="M46" s="24">
        <v>826850.89065455785</v>
      </c>
      <c r="N46" s="24">
        <v>1108231.5085228027</v>
      </c>
      <c r="O46" s="33"/>
      <c r="P46" s="33"/>
      <c r="Q46" s="33"/>
      <c r="R46" s="33"/>
      <c r="S46" s="33"/>
      <c r="T46" s="33"/>
      <c r="U46" s="33"/>
      <c r="V46" s="33"/>
      <c r="W46" s="33"/>
      <c r="X46" s="33"/>
      <c r="Y46" s="33"/>
      <c r="Z46" s="33"/>
      <c r="AA46" s="33"/>
    </row>
    <row r="47" spans="1:27" ht="12.75" customHeight="1" x14ac:dyDescent="0.3">
      <c r="A47" s="24" t="s">
        <v>111</v>
      </c>
      <c r="B47" s="24">
        <v>0</v>
      </c>
      <c r="C47" s="24">
        <v>0</v>
      </c>
      <c r="D47" s="24">
        <v>0</v>
      </c>
      <c r="E47" s="24">
        <v>0</v>
      </c>
      <c r="F47" s="24">
        <v>-30131.990615075985</v>
      </c>
      <c r="G47" s="24">
        <v>-46852.195230719975</v>
      </c>
      <c r="H47" s="24">
        <v>-38155.889449474984</v>
      </c>
      <c r="I47" s="24">
        <v>-11635.89891559197</v>
      </c>
      <c r="J47" s="24">
        <v>0</v>
      </c>
      <c r="K47" s="29"/>
      <c r="L47" s="24">
        <v>0</v>
      </c>
      <c r="M47" s="24">
        <v>-11635.898915592001</v>
      </c>
      <c r="N47" s="24">
        <v>0</v>
      </c>
      <c r="O47" s="33"/>
      <c r="P47" s="33"/>
      <c r="Q47" s="33"/>
      <c r="R47" s="33"/>
      <c r="S47" s="33"/>
      <c r="T47" s="33"/>
      <c r="U47" s="33"/>
      <c r="V47" s="33"/>
      <c r="W47" s="33"/>
      <c r="X47" s="33"/>
      <c r="Y47" s="33"/>
      <c r="Z47" s="33"/>
      <c r="AA47" s="33"/>
    </row>
    <row r="48" spans="1:27" ht="12.75" customHeight="1" x14ac:dyDescent="0.3">
      <c r="A48" s="45" t="s">
        <v>112</v>
      </c>
      <c r="B48" s="45">
        <f t="shared" ref="B48:J48" si="4">SUM(B44:B47)</f>
        <v>801599.05133529752</v>
      </c>
      <c r="C48" s="45">
        <f t="shared" si="4"/>
        <v>901759.42470137472</v>
      </c>
      <c r="D48" s="45">
        <f t="shared" si="4"/>
        <v>916210.99391411815</v>
      </c>
      <c r="E48" s="45">
        <f t="shared" si="4"/>
        <v>826850.89183665661</v>
      </c>
      <c r="F48" s="45">
        <f t="shared" si="4"/>
        <v>933538.68417605583</v>
      </c>
      <c r="G48" s="45">
        <f t="shared" si="4"/>
        <v>1042044.8323126537</v>
      </c>
      <c r="H48" s="45">
        <f t="shared" si="4"/>
        <v>1066323.2364586238</v>
      </c>
      <c r="I48" s="45">
        <f t="shared" si="4"/>
        <v>1096595.6094445763</v>
      </c>
      <c r="J48" s="45">
        <f t="shared" si="4"/>
        <v>3363234.309797694</v>
      </c>
      <c r="K48" s="29"/>
      <c r="L48" s="45">
        <f>SUM(L44:L47)</f>
        <v>826850.41087476211</v>
      </c>
      <c r="M48" s="45">
        <f>SUM(M44:M47)</f>
        <v>1096595.3329275544</v>
      </c>
      <c r="N48" s="45">
        <f>SUM(N44:N47)</f>
        <v>3363234.309797694</v>
      </c>
      <c r="O48" s="33"/>
      <c r="P48" s="33"/>
      <c r="Q48" s="33"/>
      <c r="R48" s="33"/>
      <c r="S48" s="33"/>
      <c r="T48" s="33"/>
      <c r="U48" s="33"/>
      <c r="V48" s="33"/>
      <c r="W48" s="33"/>
      <c r="X48" s="33"/>
      <c r="Y48" s="33"/>
      <c r="Z48" s="33"/>
      <c r="AA48" s="33"/>
    </row>
    <row r="49" spans="1:26" x14ac:dyDescent="0.3">
      <c r="B49" s="33"/>
      <c r="C49" s="33"/>
      <c r="D49" s="33"/>
      <c r="E49" s="33"/>
      <c r="F49" s="33"/>
      <c r="G49" s="33"/>
      <c r="H49" s="33"/>
      <c r="I49" s="33"/>
      <c r="J49" s="33"/>
      <c r="L49" s="33"/>
      <c r="M49" s="33"/>
      <c r="N49" s="33"/>
      <c r="O49" s="33"/>
      <c r="P49" s="33"/>
      <c r="Q49" s="33"/>
      <c r="R49" s="33"/>
      <c r="S49" s="33"/>
      <c r="T49" s="33"/>
      <c r="U49" s="33"/>
      <c r="V49" s="33"/>
      <c r="W49" s="33"/>
      <c r="X49" s="33"/>
      <c r="Y49" s="33"/>
      <c r="Z49" s="33"/>
    </row>
    <row r="50" spans="1:26" x14ac:dyDescent="0.3">
      <c r="B50" s="33"/>
      <c r="C50" s="33"/>
      <c r="D50" s="33"/>
      <c r="E50" s="33"/>
      <c r="F50" s="33"/>
      <c r="G50" s="33"/>
    </row>
    <row r="51" spans="1:26" x14ac:dyDescent="0.3">
      <c r="A51" s="84" t="s">
        <v>124</v>
      </c>
      <c r="B51" s="85"/>
      <c r="C51" s="85"/>
      <c r="D51" s="86"/>
      <c r="E51" s="33"/>
      <c r="F51" s="33"/>
      <c r="G51" s="33"/>
      <c r="H51" s="33"/>
      <c r="I51" s="33"/>
      <c r="J51" s="33"/>
      <c r="K51" s="55"/>
      <c r="L51" s="66"/>
      <c r="M51" s="66"/>
      <c r="N51" s="66"/>
    </row>
    <row r="52" spans="1:26" x14ac:dyDescent="0.3">
      <c r="A52" s="87"/>
      <c r="B52" s="88"/>
      <c r="C52" s="88"/>
      <c r="D52" s="89"/>
    </row>
    <row r="53" spans="1:26" x14ac:dyDescent="0.3">
      <c r="A53" s="90"/>
      <c r="B53" s="91"/>
      <c r="C53" s="91"/>
      <c r="D53" s="92"/>
    </row>
  </sheetData>
  <mergeCells count="1">
    <mergeCell ref="A51:D53"/>
  </mergeCells>
  <phoneticPr fontId="13" type="noConversion"/>
  <pageMargins left="0.7" right="0.7" top="0.75" bottom="0.75" header="0.3" footer="0.3"/>
  <pageSetup paperSize="304"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BE9B-B254-44FA-AAEF-2C40DF8B6CCD}">
  <dimension ref="A1:XEE45"/>
  <sheetViews>
    <sheetView showGridLines="0" workbookViewId="0">
      <selection activeCell="A2" sqref="A2"/>
    </sheetView>
  </sheetViews>
  <sheetFormatPr defaultColWidth="8.88671875" defaultRowHeight="14.4" x14ac:dyDescent="0.3"/>
  <cols>
    <col min="1" max="1" width="29.44140625" customWidth="1"/>
    <col min="2" max="2" width="10.6640625" bestFit="1" customWidth="1"/>
    <col min="3" max="3" width="9.44140625" bestFit="1" customWidth="1"/>
    <col min="4" max="4" width="11.44140625" customWidth="1"/>
    <col min="5" max="5" width="13.109375" customWidth="1"/>
    <col min="6" max="6" width="13" customWidth="1"/>
    <col min="7" max="7" width="11.88671875" customWidth="1"/>
    <col min="8" max="8" width="12.33203125" customWidth="1"/>
    <col min="9" max="9" width="12.109375" customWidth="1"/>
    <col min="10" max="10" width="11" customWidth="1"/>
    <col min="11" max="11" width="8.88671875" style="50"/>
    <col min="12" max="12" width="9.109375" customWidth="1"/>
    <col min="13" max="13" width="11.109375" customWidth="1"/>
    <col min="14" max="14" width="10.88671875" customWidth="1"/>
    <col min="40" max="40" width="10.109375" customWidth="1"/>
    <col min="41" max="41" width="10.33203125" customWidth="1"/>
    <col min="42" max="43" width="9.88671875" customWidth="1"/>
  </cols>
  <sheetData>
    <row r="1" spans="1:48" ht="23.4" x14ac:dyDescent="0.45">
      <c r="A1" s="39" t="s">
        <v>0</v>
      </c>
      <c r="B1" s="2"/>
      <c r="C1" s="2"/>
      <c r="D1" s="2"/>
      <c r="E1" s="2"/>
      <c r="F1" s="2"/>
      <c r="G1" s="2"/>
      <c r="H1" s="2"/>
      <c r="I1" s="2"/>
      <c r="J1" s="2"/>
      <c r="K1" s="47"/>
      <c r="L1" s="2"/>
      <c r="M1" s="2"/>
      <c r="N1" s="2"/>
    </row>
    <row r="2" spans="1:48" ht="15.6" x14ac:dyDescent="0.3">
      <c r="B2" s="17"/>
      <c r="C2" s="17"/>
      <c r="D2" s="17"/>
      <c r="E2" s="17"/>
      <c r="F2" s="17"/>
      <c r="G2" s="17"/>
      <c r="H2" s="17"/>
      <c r="I2" s="17"/>
      <c r="J2" s="17"/>
      <c r="K2" s="35"/>
      <c r="L2" s="17"/>
      <c r="M2" s="17"/>
      <c r="N2" s="17"/>
    </row>
    <row r="3" spans="1:48" ht="15.6" x14ac:dyDescent="0.3">
      <c r="A3" s="3" t="s">
        <v>1</v>
      </c>
      <c r="K3"/>
    </row>
    <row r="4" spans="1:48" x14ac:dyDescent="0.3">
      <c r="A4" s="40" t="s">
        <v>126</v>
      </c>
      <c r="B4" s="41" t="s">
        <v>3</v>
      </c>
      <c r="C4" s="41" t="s">
        <v>4</v>
      </c>
      <c r="D4" s="41" t="s">
        <v>5</v>
      </c>
      <c r="E4" s="41" t="s">
        <v>6</v>
      </c>
      <c r="F4" s="41" t="s">
        <v>7</v>
      </c>
      <c r="G4" s="41" t="s">
        <v>8</v>
      </c>
      <c r="H4" s="41" t="s">
        <v>9</v>
      </c>
      <c r="I4" s="41" t="s">
        <v>99</v>
      </c>
      <c r="J4" s="41" t="s">
        <v>102</v>
      </c>
      <c r="K4" s="62"/>
      <c r="L4" s="41" t="s">
        <v>120</v>
      </c>
      <c r="M4" s="41" t="s">
        <v>121</v>
      </c>
      <c r="N4" s="41" t="s">
        <v>119</v>
      </c>
    </row>
    <row r="5" spans="1:48" s="5" customFormat="1" ht="13.8" x14ac:dyDescent="0.3">
      <c r="K5" s="37"/>
    </row>
    <row r="6" spans="1:48" s="3" customFormat="1" ht="15.6" x14ac:dyDescent="0.3">
      <c r="A6" s="4" t="s">
        <v>10</v>
      </c>
      <c r="K6" s="36"/>
    </row>
    <row r="7" spans="1:48" s="5" customFormat="1" ht="13.8" x14ac:dyDescent="0.3">
      <c r="A7" s="5" t="s">
        <v>92</v>
      </c>
      <c r="B7" s="7">
        <v>334681.80951083644</v>
      </c>
      <c r="C7" s="7">
        <v>325960.1718171364</v>
      </c>
      <c r="D7" s="7">
        <v>313578.35224083235</v>
      </c>
      <c r="E7" s="7">
        <v>390114.220986514</v>
      </c>
      <c r="F7" s="7">
        <v>356091.37311495695</v>
      </c>
      <c r="G7" s="7">
        <v>366172.44498062244</v>
      </c>
      <c r="H7" s="7">
        <v>346874.71346197877</v>
      </c>
      <c r="I7" s="7">
        <v>420795.10445395065</v>
      </c>
      <c r="J7" s="7">
        <v>368871.23686503642</v>
      </c>
      <c r="K7" s="38"/>
      <c r="L7" s="7">
        <v>1364334.554555319</v>
      </c>
      <c r="M7" s="7">
        <v>1489933.6360115088</v>
      </c>
      <c r="N7" s="7">
        <v>368871.23686503642</v>
      </c>
      <c r="O7" s="26"/>
      <c r="P7" s="26"/>
      <c r="Q7" s="26"/>
      <c r="R7" s="26"/>
      <c r="S7" s="26"/>
      <c r="T7" s="26"/>
      <c r="U7" s="26"/>
      <c r="V7" s="26"/>
      <c r="W7" s="26"/>
      <c r="X7" s="26"/>
      <c r="Y7" s="26"/>
      <c r="Z7" s="26"/>
      <c r="AA7" s="26"/>
      <c r="AB7" s="26"/>
      <c r="AC7" s="26"/>
      <c r="AD7" s="26"/>
      <c r="AK7" s="26"/>
      <c r="AL7" s="26"/>
      <c r="AM7" s="26"/>
      <c r="AN7" s="26"/>
      <c r="AO7" s="26"/>
      <c r="AP7" s="26"/>
      <c r="AQ7" s="26"/>
      <c r="AR7" s="26"/>
      <c r="AS7" s="26"/>
      <c r="AT7" s="26"/>
      <c r="AU7" s="26"/>
      <c r="AV7" s="26"/>
    </row>
    <row r="8" spans="1:48" s="5" customFormat="1" ht="13.8" x14ac:dyDescent="0.3">
      <c r="A8" s="5" t="s">
        <v>93</v>
      </c>
      <c r="B8" s="7">
        <v>237036.36575241602</v>
      </c>
      <c r="C8" s="7">
        <v>238104.60405837302</v>
      </c>
      <c r="D8" s="7">
        <v>258240.99343139702</v>
      </c>
      <c r="E8" s="7">
        <v>303342.344677213</v>
      </c>
      <c r="F8" s="7">
        <v>298823.53936790687</v>
      </c>
      <c r="G8" s="7">
        <v>341673.054719301</v>
      </c>
      <c r="H8" s="7">
        <v>336912.48116693099</v>
      </c>
      <c r="I8" s="7">
        <v>392016.97482414101</v>
      </c>
      <c r="J8" s="7">
        <v>378367.67123416101</v>
      </c>
      <c r="K8" s="38"/>
      <c r="L8" s="7">
        <v>1036724.3079193989</v>
      </c>
      <c r="M8" s="7">
        <v>1369425.7893304604</v>
      </c>
      <c r="N8" s="7">
        <v>378367.67123416101</v>
      </c>
      <c r="O8" s="26"/>
      <c r="P8" s="26"/>
      <c r="Q8" s="26"/>
      <c r="R8" s="26"/>
      <c r="S8" s="26"/>
      <c r="T8" s="26"/>
      <c r="U8" s="26"/>
      <c r="V8" s="26"/>
      <c r="W8" s="26"/>
      <c r="X8" s="26"/>
      <c r="Y8" s="26"/>
      <c r="Z8" s="26"/>
      <c r="AA8" s="26"/>
      <c r="AB8" s="26"/>
      <c r="AC8" s="26"/>
      <c r="AD8" s="26"/>
      <c r="AK8" s="26"/>
      <c r="AL8" s="26"/>
      <c r="AM8" s="26"/>
      <c r="AN8" s="26"/>
      <c r="AO8" s="26"/>
      <c r="AP8" s="26"/>
      <c r="AQ8" s="26"/>
      <c r="AR8" s="26"/>
      <c r="AS8" s="26"/>
      <c r="AT8" s="26"/>
      <c r="AU8" s="26"/>
      <c r="AV8" s="26"/>
    </row>
    <row r="9" spans="1:48" s="5" customFormat="1" ht="13.8" x14ac:dyDescent="0.3">
      <c r="A9" s="5" t="s">
        <v>94</v>
      </c>
      <c r="B9" s="7">
        <v>369680.13630556001</v>
      </c>
      <c r="C9" s="7">
        <v>382104.65318978403</v>
      </c>
      <c r="D9" s="7">
        <v>380361.41800375801</v>
      </c>
      <c r="E9" s="7">
        <v>438218.004140926</v>
      </c>
      <c r="F9" s="7">
        <v>401044.62085695867</v>
      </c>
      <c r="G9" s="7">
        <v>480652.60999812098</v>
      </c>
      <c r="H9" s="7">
        <v>424263.62038873101</v>
      </c>
      <c r="I9" s="7">
        <v>536419.31828435895</v>
      </c>
      <c r="J9" s="7">
        <v>507254.33474033559</v>
      </c>
      <c r="K9" s="38"/>
      <c r="L9" s="7">
        <v>1570364.2116400311</v>
      </c>
      <c r="M9" s="7">
        <v>1842380.4302759895</v>
      </c>
      <c r="N9" s="7">
        <v>507254.33474033559</v>
      </c>
      <c r="O9" s="26"/>
      <c r="P9" s="26"/>
      <c r="Q9" s="26"/>
      <c r="R9" s="26"/>
      <c r="S9" s="26"/>
      <c r="T9" s="26"/>
      <c r="U9" s="26"/>
      <c r="V9" s="26"/>
      <c r="W9" s="26"/>
      <c r="X9" s="26"/>
      <c r="Y9" s="26"/>
      <c r="Z9" s="26"/>
      <c r="AA9" s="26"/>
      <c r="AB9" s="26"/>
      <c r="AC9" s="26"/>
      <c r="AD9" s="26"/>
      <c r="AK9" s="26"/>
      <c r="AL9" s="26"/>
      <c r="AM9" s="26"/>
      <c r="AN9" s="26"/>
      <c r="AO9" s="26"/>
      <c r="AP9" s="26"/>
      <c r="AQ9" s="26"/>
      <c r="AR9" s="26"/>
      <c r="AS9" s="26"/>
      <c r="AT9" s="26"/>
      <c r="AU9" s="26"/>
      <c r="AV9" s="26"/>
    </row>
    <row r="10" spans="1:48" s="5" customFormat="1" ht="13.8" x14ac:dyDescent="0.3">
      <c r="A10" s="5" t="s">
        <v>95</v>
      </c>
      <c r="B10" s="7">
        <v>190424.41699999999</v>
      </c>
      <c r="C10" s="7">
        <v>184056.20524242768</v>
      </c>
      <c r="D10" s="7">
        <v>276854.81497120799</v>
      </c>
      <c r="E10" s="7">
        <v>290981.90726637794</v>
      </c>
      <c r="F10" s="7">
        <v>276712.62851884298</v>
      </c>
      <c r="G10" s="7">
        <v>368501.72530160396</v>
      </c>
      <c r="H10" s="7">
        <v>488582.10941583989</v>
      </c>
      <c r="I10" s="7">
        <v>446590.00769996492</v>
      </c>
      <c r="J10" s="7">
        <v>417022.83615457424</v>
      </c>
      <c r="K10" s="38"/>
      <c r="L10" s="7">
        <v>942317.34470251133</v>
      </c>
      <c r="M10" s="7">
        <v>1580386.4709362516</v>
      </c>
      <c r="N10" s="7">
        <v>417022.83615457424</v>
      </c>
      <c r="O10" s="26"/>
      <c r="P10" s="26"/>
      <c r="Q10" s="26"/>
      <c r="R10" s="26"/>
      <c r="S10" s="26"/>
      <c r="T10" s="26"/>
      <c r="U10" s="26"/>
      <c r="V10" s="26"/>
      <c r="W10" s="26"/>
      <c r="X10" s="26"/>
      <c r="Y10" s="26"/>
      <c r="Z10" s="26"/>
      <c r="AA10" s="26"/>
      <c r="AB10" s="26"/>
      <c r="AC10" s="26"/>
      <c r="AD10" s="26"/>
      <c r="AK10" s="26"/>
      <c r="AL10" s="26"/>
      <c r="AM10" s="26"/>
      <c r="AN10" s="26"/>
      <c r="AO10" s="26"/>
      <c r="AP10" s="26"/>
      <c r="AQ10" s="26"/>
      <c r="AR10" s="26"/>
      <c r="AS10" s="26"/>
      <c r="AT10" s="26"/>
      <c r="AU10" s="26"/>
      <c r="AV10" s="26"/>
    </row>
    <row r="11" spans="1:48" s="5" customFormat="1" ht="13.8" x14ac:dyDescent="0.3">
      <c r="A11" s="18" t="s">
        <v>20</v>
      </c>
      <c r="B11" s="19">
        <v>1131822.72879131</v>
      </c>
      <c r="C11" s="19">
        <v>1130225.63430772</v>
      </c>
      <c r="D11" s="19">
        <v>1229035.5786472</v>
      </c>
      <c r="E11" s="19">
        <v>1422656.4770710301</v>
      </c>
      <c r="F11" s="19">
        <v>1332672.1618586655</v>
      </c>
      <c r="G11" s="19">
        <v>1556999.83499965</v>
      </c>
      <c r="H11" s="19">
        <v>1596632.92443348</v>
      </c>
      <c r="I11" s="19">
        <v>1795821.405262416</v>
      </c>
      <c r="J11" s="19">
        <v>1671516.078994107</v>
      </c>
      <c r="K11" s="57"/>
      <c r="L11" s="19">
        <v>4913740.4188172603</v>
      </c>
      <c r="M11" s="19">
        <v>6282126.3265542109</v>
      </c>
      <c r="N11" s="19">
        <v>1671516.078994107</v>
      </c>
      <c r="O11" s="26"/>
      <c r="P11" s="26"/>
      <c r="Q11" s="26"/>
      <c r="R11" s="26"/>
      <c r="S11" s="26"/>
      <c r="T11" s="26"/>
      <c r="U11" s="26"/>
      <c r="V11" s="26"/>
      <c r="W11" s="26"/>
      <c r="X11" s="26"/>
      <c r="Y11" s="26"/>
      <c r="Z11" s="26"/>
      <c r="AA11" s="26"/>
      <c r="AB11" s="26"/>
      <c r="AC11" s="26"/>
      <c r="AD11" s="26"/>
      <c r="AK11" s="26"/>
      <c r="AL11" s="26"/>
      <c r="AM11" s="26"/>
      <c r="AN11" s="26"/>
      <c r="AO11" s="26"/>
      <c r="AP11" s="26"/>
      <c r="AQ11" s="26"/>
      <c r="AR11" s="26"/>
      <c r="AS11" s="26"/>
      <c r="AT11" s="26"/>
      <c r="AU11" s="26"/>
      <c r="AV11" s="26"/>
    </row>
    <row r="12" spans="1:48" x14ac:dyDescent="0.3">
      <c r="B12" s="59"/>
      <c r="C12" s="59"/>
      <c r="D12" s="59"/>
      <c r="E12" s="59"/>
      <c r="F12" s="59"/>
      <c r="G12" s="59"/>
      <c r="H12" s="59"/>
      <c r="I12" s="59"/>
      <c r="J12" s="59"/>
      <c r="K12" s="58"/>
      <c r="L12" s="59"/>
      <c r="M12" s="59"/>
      <c r="N12" s="59"/>
      <c r="O12" s="26"/>
      <c r="P12" s="26"/>
      <c r="Q12" s="26"/>
      <c r="R12" s="26"/>
      <c r="S12" s="26"/>
      <c r="T12" s="26"/>
      <c r="U12" s="26"/>
      <c r="V12" s="26"/>
      <c r="W12" s="26"/>
      <c r="X12" s="26"/>
      <c r="Y12" s="26"/>
      <c r="Z12" s="26"/>
      <c r="AA12" s="26"/>
      <c r="AB12" s="26"/>
      <c r="AC12" s="26"/>
      <c r="AD12" s="26"/>
      <c r="AK12" s="26"/>
      <c r="AL12" s="26"/>
      <c r="AM12" s="26"/>
      <c r="AN12" s="26"/>
      <c r="AO12" s="26"/>
      <c r="AP12" s="26"/>
      <c r="AQ12" s="26"/>
      <c r="AR12" s="26"/>
      <c r="AS12" s="26"/>
      <c r="AT12" s="26"/>
      <c r="AU12" s="26"/>
      <c r="AV12" s="26"/>
    </row>
    <row r="13" spans="1:48" x14ac:dyDescent="0.3">
      <c r="O13" s="26"/>
      <c r="P13" s="26"/>
      <c r="Q13" s="26"/>
      <c r="R13" s="26"/>
      <c r="S13" s="26"/>
      <c r="T13" s="26"/>
      <c r="U13" s="26"/>
      <c r="V13" s="26"/>
      <c r="W13" s="26"/>
      <c r="X13" s="26"/>
      <c r="Y13" s="26"/>
      <c r="Z13" s="26"/>
      <c r="AA13" s="26"/>
      <c r="AB13" s="26"/>
      <c r="AC13" s="26"/>
      <c r="AD13" s="26"/>
      <c r="AK13" s="26"/>
      <c r="AL13" s="26"/>
      <c r="AM13" s="26"/>
      <c r="AN13" s="26"/>
      <c r="AO13" s="26"/>
      <c r="AP13" s="26"/>
      <c r="AQ13" s="26"/>
      <c r="AR13" s="26"/>
      <c r="AS13" s="26"/>
      <c r="AT13" s="26"/>
      <c r="AU13" s="26"/>
      <c r="AV13" s="26"/>
    </row>
    <row r="14" spans="1:48" s="3" customFormat="1" ht="15.6" x14ac:dyDescent="0.3">
      <c r="A14" s="4" t="s">
        <v>13</v>
      </c>
      <c r="K14" s="36"/>
      <c r="O14" s="26"/>
      <c r="P14" s="26"/>
      <c r="Q14" s="26"/>
      <c r="R14" s="26"/>
      <c r="S14" s="26"/>
      <c r="T14" s="26"/>
      <c r="U14" s="26"/>
      <c r="V14" s="26"/>
      <c r="W14" s="26"/>
      <c r="X14" s="26"/>
      <c r="Y14" s="26"/>
      <c r="Z14" s="26"/>
      <c r="AA14" s="26"/>
      <c r="AB14" s="26"/>
      <c r="AC14" s="26"/>
      <c r="AD14" s="26"/>
      <c r="AK14" s="26"/>
      <c r="AL14" s="26"/>
      <c r="AM14" s="26"/>
      <c r="AN14" s="26"/>
      <c r="AO14" s="26"/>
      <c r="AP14" s="26"/>
      <c r="AQ14" s="26"/>
      <c r="AR14" s="26"/>
      <c r="AS14" s="26"/>
      <c r="AT14" s="26"/>
      <c r="AU14" s="26"/>
      <c r="AV14" s="26"/>
    </row>
    <row r="15" spans="1:48" s="5" customFormat="1" ht="13.8" x14ac:dyDescent="0.3">
      <c r="A15" s="5" t="s">
        <v>92</v>
      </c>
      <c r="B15" s="7">
        <v>96338.885145908353</v>
      </c>
      <c r="C15" s="7">
        <v>90068.422692089021</v>
      </c>
      <c r="D15" s="7">
        <v>89736.196644841708</v>
      </c>
      <c r="E15" s="7">
        <v>99672.933321848701</v>
      </c>
      <c r="F15" s="7">
        <v>102442.07633888221</v>
      </c>
      <c r="G15" s="7">
        <v>99789.99295863384</v>
      </c>
      <c r="H15" s="7">
        <v>95144.263969843712</v>
      </c>
      <c r="I15" s="7">
        <v>112260.74981737965</v>
      </c>
      <c r="J15" s="7">
        <v>104923.80236833895</v>
      </c>
      <c r="K15" s="38"/>
      <c r="L15" s="7">
        <v>375816.43780468759</v>
      </c>
      <c r="M15" s="7">
        <v>409637.08308473922</v>
      </c>
      <c r="N15" s="7">
        <v>104923.80236833895</v>
      </c>
      <c r="O15" s="26"/>
      <c r="P15" s="26"/>
      <c r="Q15" s="26"/>
      <c r="R15" s="26"/>
      <c r="S15" s="26"/>
      <c r="T15" s="26"/>
      <c r="U15" s="26"/>
      <c r="V15" s="26"/>
      <c r="W15" s="26"/>
      <c r="X15" s="26"/>
      <c r="Y15" s="26"/>
      <c r="Z15" s="26"/>
      <c r="AA15" s="26"/>
      <c r="AB15" s="26"/>
      <c r="AC15" s="26"/>
      <c r="AD15" s="26"/>
      <c r="AK15" s="26"/>
      <c r="AL15" s="26"/>
      <c r="AM15" s="26"/>
      <c r="AN15" s="26"/>
      <c r="AO15" s="26"/>
      <c r="AP15" s="26"/>
      <c r="AQ15" s="26"/>
      <c r="AR15" s="26"/>
      <c r="AS15" s="26"/>
      <c r="AT15" s="26"/>
      <c r="AU15" s="26"/>
      <c r="AV15" s="26"/>
    </row>
    <row r="16" spans="1:48" s="5" customFormat="1" ht="13.8" x14ac:dyDescent="0.3">
      <c r="A16" s="5" t="s">
        <v>93</v>
      </c>
      <c r="B16" s="7">
        <v>76434.130368026905</v>
      </c>
      <c r="C16" s="7">
        <v>74369.157371362089</v>
      </c>
      <c r="D16" s="7">
        <v>76129.030113205896</v>
      </c>
      <c r="E16" s="7">
        <v>83786.146225721983</v>
      </c>
      <c r="F16" s="7">
        <v>81453.679530558904</v>
      </c>
      <c r="G16" s="7">
        <v>95018.726231844994</v>
      </c>
      <c r="H16" s="7">
        <v>90521.074071986004</v>
      </c>
      <c r="I16" s="7">
        <v>106349.54932294801</v>
      </c>
      <c r="J16" s="7">
        <v>96812.59221957202</v>
      </c>
      <c r="K16" s="38"/>
      <c r="L16" s="7">
        <v>310718.46407831705</v>
      </c>
      <c r="M16" s="7">
        <v>373343.02915733808</v>
      </c>
      <c r="N16" s="7">
        <v>96812.59221957202</v>
      </c>
      <c r="O16" s="26"/>
      <c r="P16" s="26"/>
      <c r="Q16" s="26"/>
      <c r="R16" s="26"/>
      <c r="S16" s="26"/>
      <c r="T16" s="26"/>
      <c r="U16" s="26"/>
      <c r="V16" s="26"/>
      <c r="W16" s="26"/>
      <c r="X16" s="26"/>
      <c r="Y16" s="26"/>
      <c r="Z16" s="26"/>
      <c r="AA16" s="26"/>
      <c r="AB16" s="26"/>
      <c r="AC16" s="26"/>
      <c r="AD16" s="26"/>
      <c r="AK16" s="26"/>
      <c r="AL16" s="26"/>
      <c r="AM16" s="26"/>
      <c r="AN16" s="26"/>
      <c r="AO16" s="26"/>
      <c r="AP16" s="26"/>
      <c r="AQ16" s="26"/>
      <c r="AR16" s="26"/>
      <c r="AS16" s="26"/>
      <c r="AT16" s="26"/>
      <c r="AU16" s="26"/>
      <c r="AV16" s="26"/>
    </row>
    <row r="17" spans="1:1023 1035:2043 2055:3063 3075:4095 4107:5115 5127:6135 6147:7167 7179:8187 8199:9207 9219:10239 10251:11259 11271:12279 12291:13311 13323:14331 14343:15351 15363:16359" s="5" customFormat="1" ht="13.8" x14ac:dyDescent="0.3">
      <c r="A17" s="5" t="s">
        <v>94</v>
      </c>
      <c r="B17" s="7">
        <v>90350.679562676407</v>
      </c>
      <c r="C17" s="7">
        <v>92338.120333234503</v>
      </c>
      <c r="D17" s="7">
        <v>80920.482611670188</v>
      </c>
      <c r="E17" s="7">
        <v>104643.76964483882</v>
      </c>
      <c r="F17" s="7">
        <v>98367.056488192698</v>
      </c>
      <c r="G17" s="7">
        <v>112547.363414651</v>
      </c>
      <c r="H17" s="7">
        <v>105004.27983972529</v>
      </c>
      <c r="I17" s="7">
        <v>132484.20358250898</v>
      </c>
      <c r="J17" s="7">
        <v>123805.23633529054</v>
      </c>
      <c r="K17" s="38"/>
      <c r="L17" s="7">
        <v>368253.05215241999</v>
      </c>
      <c r="M17" s="7">
        <v>448402.90332507808</v>
      </c>
      <c r="N17" s="7">
        <v>123805.23633529054</v>
      </c>
      <c r="O17" s="26"/>
      <c r="P17" s="26"/>
      <c r="Q17" s="26"/>
      <c r="R17" s="26"/>
      <c r="S17" s="26"/>
      <c r="T17" s="26"/>
      <c r="U17" s="26"/>
      <c r="V17" s="26"/>
      <c r="W17" s="26"/>
      <c r="X17" s="26"/>
      <c r="Y17" s="26"/>
      <c r="Z17" s="26"/>
      <c r="AA17" s="26"/>
      <c r="AB17" s="26"/>
      <c r="AC17" s="26"/>
      <c r="AD17" s="26"/>
      <c r="AK17" s="26"/>
      <c r="AL17" s="26"/>
      <c r="AM17" s="26"/>
      <c r="AN17" s="26"/>
      <c r="AO17" s="26"/>
      <c r="AP17" s="26"/>
      <c r="AQ17" s="26"/>
      <c r="AR17" s="26"/>
      <c r="AS17" s="26"/>
      <c r="AT17" s="26"/>
      <c r="AU17" s="26"/>
      <c r="AV17" s="26"/>
    </row>
    <row r="18" spans="1:1023 1035:2043 2055:3063 3075:4095 4107:5115 5127:6135 6147:7167 7179:8187 8199:9207 9219:10239 10251:11259 11271:12279 12291:13311 13323:14331 14343:15351 15363:16359" s="5" customFormat="1" ht="13.8" x14ac:dyDescent="0.3">
      <c r="A18" s="5" t="s">
        <v>95</v>
      </c>
      <c r="B18" s="7">
        <v>21204.067075688101</v>
      </c>
      <c r="C18" s="7">
        <v>17846.181641637697</v>
      </c>
      <c r="D18" s="7">
        <v>23099.031299562499</v>
      </c>
      <c r="E18" s="7">
        <v>21337.548077775846</v>
      </c>
      <c r="F18" s="7">
        <v>26469.882792948993</v>
      </c>
      <c r="G18" s="7">
        <v>30013.382159730001</v>
      </c>
      <c r="H18" s="7">
        <v>26064.028935765891</v>
      </c>
      <c r="I18" s="7">
        <v>33754.801410529079</v>
      </c>
      <c r="J18" s="7">
        <v>30009.857328645245</v>
      </c>
      <c r="K18" s="38"/>
      <c r="L18" s="7">
        <v>83486.828094664175</v>
      </c>
      <c r="M18" s="7">
        <v>116302.09529897383</v>
      </c>
      <c r="N18" s="7">
        <v>30009.857328645245</v>
      </c>
      <c r="O18" s="26"/>
      <c r="P18" s="26"/>
      <c r="Q18" s="26"/>
      <c r="R18" s="26"/>
      <c r="S18" s="26"/>
      <c r="T18" s="26"/>
      <c r="U18" s="26"/>
      <c r="V18" s="26"/>
      <c r="W18" s="26"/>
      <c r="X18" s="26"/>
      <c r="Y18" s="26"/>
      <c r="Z18" s="26"/>
      <c r="AA18" s="26"/>
      <c r="AB18" s="26"/>
      <c r="AC18" s="26"/>
      <c r="AD18" s="26"/>
      <c r="AK18" s="26"/>
      <c r="AL18" s="26"/>
      <c r="AM18" s="26"/>
      <c r="AN18" s="26"/>
      <c r="AO18" s="26"/>
      <c r="AP18" s="26"/>
      <c r="AQ18" s="26"/>
      <c r="AR18" s="26"/>
      <c r="AS18" s="26"/>
      <c r="AT18" s="26"/>
      <c r="AU18" s="26"/>
      <c r="AV18" s="26"/>
    </row>
    <row r="19" spans="1:1023 1035:2043 2055:3063 3075:4095 4107:5115 5127:6135 6147:7167 7179:8187 8199:9207 9219:10239 10251:11259 11271:12279 12291:13311 13323:14331 14343:15351 15363:16359" s="19" customFormat="1" ht="13.8" x14ac:dyDescent="0.3">
      <c r="A19" s="46" t="s">
        <v>20</v>
      </c>
      <c r="B19" s="19">
        <v>284327.76215229998</v>
      </c>
      <c r="C19" s="19">
        <v>274621.88203832298</v>
      </c>
      <c r="D19" s="19">
        <v>269884.74066928</v>
      </c>
      <c r="E19" s="19">
        <v>309440.39727018599</v>
      </c>
      <c r="F19" s="19">
        <v>308732.69515058282</v>
      </c>
      <c r="G19" s="19">
        <v>337369.464764859</v>
      </c>
      <c r="H19" s="19">
        <v>316733.64681732102</v>
      </c>
      <c r="I19" s="19">
        <v>384849.30413336586</v>
      </c>
      <c r="J19" s="19">
        <v>355551.48825184663</v>
      </c>
      <c r="K19" s="57"/>
      <c r="L19" s="19">
        <v>1138274.7821300901</v>
      </c>
      <c r="M19" s="19">
        <v>1347685.1108661289</v>
      </c>
      <c r="N19" s="19">
        <v>355551.48825184663</v>
      </c>
      <c r="O19" s="26"/>
      <c r="P19" s="26"/>
      <c r="Q19" s="26"/>
      <c r="R19" s="26"/>
      <c r="S19" s="26"/>
      <c r="T19" s="26"/>
      <c r="U19" s="26"/>
      <c r="V19" s="26"/>
      <c r="W19" s="26"/>
      <c r="X19" s="26"/>
      <c r="Y19" s="26"/>
      <c r="Z19" s="26"/>
      <c r="AA19" s="26"/>
      <c r="AB19" s="26"/>
      <c r="AC19" s="26"/>
      <c r="AD19" s="26"/>
      <c r="AE19" s="8"/>
      <c r="AF19" s="8"/>
      <c r="AG19" s="8"/>
      <c r="AH19" s="8"/>
      <c r="AI19" s="8"/>
      <c r="AJ19" s="8"/>
      <c r="AK19" s="26"/>
      <c r="AL19" s="26"/>
      <c r="AM19" s="26"/>
      <c r="AN19" s="26"/>
      <c r="AO19" s="26"/>
      <c r="AP19" s="26"/>
      <c r="AQ19" s="26"/>
      <c r="AR19" s="26"/>
      <c r="AS19" s="26"/>
      <c r="AT19" s="26"/>
      <c r="AU19" s="26"/>
      <c r="AV19" s="26"/>
      <c r="AW19" s="8"/>
      <c r="AX19" s="8"/>
      <c r="AY19" s="6"/>
      <c r="AZ19" s="8"/>
      <c r="BA19" s="8"/>
      <c r="BB19" s="8"/>
      <c r="BC19" s="8"/>
      <c r="BD19" s="8"/>
      <c r="BE19" s="8"/>
      <c r="BF19" s="8"/>
      <c r="BG19" s="8"/>
      <c r="BH19" s="8"/>
      <c r="BI19" s="8"/>
      <c r="BJ19" s="8"/>
      <c r="BK19" s="6"/>
      <c r="BL19" s="8"/>
      <c r="BM19" s="8"/>
      <c r="BN19" s="8"/>
      <c r="BO19" s="8"/>
      <c r="BP19" s="8"/>
      <c r="BQ19" s="8"/>
      <c r="BR19" s="8"/>
      <c r="BS19" s="8"/>
      <c r="BT19" s="8"/>
      <c r="BU19" s="8"/>
      <c r="BV19" s="8"/>
      <c r="BW19" s="6"/>
      <c r="BX19" s="8"/>
      <c r="BY19" s="8"/>
      <c r="BZ19" s="8"/>
      <c r="CA19" s="8"/>
      <c r="CB19" s="8"/>
      <c r="CC19" s="8"/>
      <c r="CD19" s="8"/>
      <c r="CE19" s="8"/>
      <c r="CF19" s="8"/>
      <c r="CG19" s="8"/>
      <c r="CH19" s="8"/>
      <c r="CI19" s="6"/>
      <c r="CJ19" s="8"/>
      <c r="CK19" s="8"/>
      <c r="CL19" s="8"/>
      <c r="CM19" s="8"/>
      <c r="CN19" s="8"/>
      <c r="CO19" s="8"/>
      <c r="CP19" s="8"/>
      <c r="CQ19" s="8"/>
      <c r="CR19" s="8"/>
      <c r="CS19" s="8"/>
      <c r="CT19" s="8"/>
      <c r="CU19" s="6"/>
      <c r="CV19" s="8"/>
      <c r="CW19" s="8"/>
      <c r="CX19" s="8"/>
      <c r="CY19" s="8"/>
      <c r="CZ19" s="8"/>
      <c r="DA19" s="8"/>
      <c r="DB19" s="8"/>
      <c r="DC19" s="8"/>
      <c r="DD19" s="8"/>
      <c r="DE19" s="8"/>
      <c r="DF19" s="8"/>
      <c r="DG19" s="6"/>
      <c r="DH19" s="8"/>
      <c r="DI19" s="8"/>
      <c r="DJ19" s="8"/>
      <c r="DK19" s="8"/>
      <c r="DL19" s="8"/>
      <c r="DM19" s="8"/>
      <c r="DN19" s="8"/>
      <c r="DO19" s="8"/>
      <c r="DP19" s="8"/>
      <c r="DQ19" s="8"/>
      <c r="DR19" s="8"/>
      <c r="DS19" s="6"/>
      <c r="DT19" s="8"/>
      <c r="DU19" s="8"/>
      <c r="DV19" s="8"/>
      <c r="DW19" s="8"/>
      <c r="DX19" s="8"/>
      <c r="DY19" s="8"/>
      <c r="DZ19" s="8"/>
      <c r="EA19" s="8"/>
      <c r="EB19" s="8"/>
      <c r="EC19" s="8"/>
      <c r="ED19" s="8"/>
      <c r="EE19" s="6"/>
      <c r="EF19" s="8"/>
      <c r="EG19" s="8"/>
      <c r="EH19" s="8"/>
      <c r="EI19" s="8"/>
      <c r="EJ19" s="8"/>
      <c r="EK19" s="8"/>
      <c r="EL19" s="8"/>
      <c r="EM19" s="8"/>
      <c r="EN19" s="8"/>
      <c r="EO19" s="8"/>
      <c r="EP19" s="8"/>
      <c r="EQ19" s="6"/>
      <c r="ER19" s="8"/>
      <c r="ES19" s="8"/>
      <c r="ET19" s="8"/>
      <c r="EU19" s="8"/>
      <c r="EV19" s="8"/>
      <c r="EW19" s="8"/>
      <c r="EX19" s="8"/>
      <c r="EY19" s="8"/>
      <c r="EZ19" s="8"/>
      <c r="FA19" s="8"/>
      <c r="FB19" s="8"/>
      <c r="FC19" s="6"/>
      <c r="FD19" s="8"/>
      <c r="FE19" s="8"/>
      <c r="FF19" s="8"/>
      <c r="FG19" s="8"/>
      <c r="FH19" s="8"/>
      <c r="FI19" s="8"/>
      <c r="FJ19" s="8"/>
      <c r="FK19" s="8"/>
      <c r="FL19" s="8"/>
      <c r="FM19" s="8"/>
      <c r="FN19" s="8"/>
      <c r="FO19" s="6"/>
      <c r="FP19" s="8"/>
      <c r="FQ19" s="8"/>
      <c r="FR19" s="8"/>
      <c r="FS19" s="8"/>
      <c r="FT19" s="8"/>
      <c r="FU19" s="8"/>
      <c r="FV19" s="8"/>
      <c r="FW19" s="8"/>
      <c r="FX19" s="8"/>
      <c r="FY19" s="8"/>
      <c r="FZ19" s="8"/>
      <c r="GA19" s="6"/>
      <c r="GB19" s="8"/>
      <c r="GC19" s="8"/>
      <c r="GD19" s="8"/>
      <c r="GE19" s="8"/>
      <c r="GF19" s="8"/>
      <c r="GG19" s="8"/>
      <c r="GH19" s="8"/>
      <c r="GI19" s="8"/>
      <c r="GJ19" s="8"/>
      <c r="GK19" s="8"/>
      <c r="GL19" s="8"/>
      <c r="GM19" s="6"/>
      <c r="GN19" s="8"/>
      <c r="GO19" s="8"/>
      <c r="GP19" s="8"/>
      <c r="GQ19" s="8"/>
      <c r="GR19" s="8"/>
      <c r="GS19" s="8"/>
      <c r="GT19" s="8"/>
      <c r="GU19" s="8"/>
      <c r="GV19" s="8"/>
      <c r="GW19" s="8"/>
      <c r="GX19" s="8"/>
      <c r="GY19" s="6"/>
      <c r="GZ19" s="8"/>
      <c r="HA19" s="8"/>
      <c r="HB19" s="8"/>
      <c r="HC19" s="8"/>
      <c r="HD19" s="8"/>
      <c r="HE19" s="8"/>
      <c r="HF19" s="8"/>
      <c r="HG19" s="8"/>
      <c r="HH19" s="8"/>
      <c r="HI19" s="8"/>
      <c r="HJ19" s="8"/>
      <c r="HK19" s="18"/>
      <c r="HW19" s="18"/>
      <c r="II19" s="18"/>
      <c r="IU19" s="18"/>
      <c r="JG19" s="18"/>
      <c r="JS19" s="18"/>
      <c r="KE19" s="18"/>
      <c r="KQ19" s="18"/>
      <c r="LC19" s="18"/>
      <c r="LO19" s="18"/>
      <c r="MA19" s="18"/>
      <c r="MM19" s="18"/>
      <c r="MY19" s="18"/>
      <c r="NK19" s="18"/>
      <c r="NW19" s="18"/>
      <c r="OI19" s="18"/>
      <c r="OU19" s="18"/>
      <c r="PG19" s="18"/>
      <c r="PS19" s="18"/>
      <c r="QE19" s="18"/>
      <c r="QQ19" s="18"/>
      <c r="RC19" s="18"/>
      <c r="RO19" s="18"/>
      <c r="SA19" s="18"/>
      <c r="SM19" s="18"/>
      <c r="SY19" s="18"/>
      <c r="TK19" s="18"/>
      <c r="TW19" s="18"/>
      <c r="UI19" s="18"/>
      <c r="UU19" s="18"/>
      <c r="VG19" s="18"/>
      <c r="VS19" s="18"/>
      <c r="WE19" s="18"/>
      <c r="WQ19" s="18"/>
      <c r="XC19" s="18"/>
      <c r="XO19" s="18"/>
      <c r="YA19" s="18"/>
      <c r="YM19" s="18"/>
      <c r="YY19" s="18"/>
      <c r="ZK19" s="18"/>
      <c r="ZW19" s="18"/>
      <c r="AAI19" s="18"/>
      <c r="AAU19" s="18"/>
      <c r="ABG19" s="18"/>
      <c r="ABS19" s="18"/>
      <c r="ACE19" s="18"/>
      <c r="ACQ19" s="18"/>
      <c r="ADC19" s="18"/>
      <c r="ADO19" s="18"/>
      <c r="AEA19" s="18"/>
      <c r="AEM19" s="18"/>
      <c r="AEY19" s="18"/>
      <c r="AFK19" s="18"/>
      <c r="AFW19" s="18"/>
      <c r="AGI19" s="18"/>
      <c r="AGU19" s="18"/>
      <c r="AHG19" s="18"/>
      <c r="AHS19" s="18"/>
      <c r="AIE19" s="18"/>
      <c r="AIQ19" s="18"/>
      <c r="AJC19" s="18"/>
      <c r="AJO19" s="18"/>
      <c r="AKA19" s="18"/>
      <c r="AKM19" s="18"/>
      <c r="AKY19" s="18"/>
      <c r="ALK19" s="18"/>
      <c r="ALW19" s="18"/>
      <c r="AMI19" s="18"/>
      <c r="AMU19" s="18"/>
      <c r="ANG19" s="18"/>
      <c r="ANS19" s="18"/>
      <c r="AOE19" s="18"/>
      <c r="AOQ19" s="18"/>
      <c r="APC19" s="18"/>
      <c r="APO19" s="18"/>
      <c r="AQA19" s="18"/>
      <c r="AQM19" s="18"/>
      <c r="AQY19" s="18"/>
      <c r="ARK19" s="18"/>
      <c r="ARW19" s="18"/>
      <c r="ASI19" s="18"/>
      <c r="ASU19" s="18"/>
      <c r="ATG19" s="18"/>
      <c r="ATS19" s="18"/>
      <c r="AUE19" s="18"/>
      <c r="AUQ19" s="18"/>
      <c r="AVC19" s="18"/>
      <c r="AVO19" s="18"/>
      <c r="AWA19" s="18"/>
      <c r="AWM19" s="18"/>
      <c r="AWY19" s="18"/>
      <c r="AXK19" s="18"/>
      <c r="AXW19" s="18"/>
      <c r="AYI19" s="18"/>
      <c r="AYU19" s="18"/>
      <c r="AZG19" s="18"/>
      <c r="AZS19" s="18"/>
      <c r="BAE19" s="18"/>
      <c r="BAQ19" s="18"/>
      <c r="BBC19" s="18"/>
      <c r="BBO19" s="18"/>
      <c r="BCA19" s="18"/>
      <c r="BCM19" s="18"/>
      <c r="BCY19" s="18"/>
      <c r="BDK19" s="18"/>
      <c r="BDW19" s="18"/>
      <c r="BEI19" s="18"/>
      <c r="BEU19" s="18"/>
      <c r="BFG19" s="18"/>
      <c r="BFS19" s="18"/>
      <c r="BGE19" s="18"/>
      <c r="BGQ19" s="18"/>
      <c r="BHC19" s="18"/>
      <c r="BHO19" s="18"/>
      <c r="BIA19" s="18"/>
      <c r="BIM19" s="18"/>
      <c r="BIY19" s="18"/>
      <c r="BJK19" s="18"/>
      <c r="BJW19" s="18"/>
      <c r="BKI19" s="18"/>
      <c r="BKU19" s="18"/>
      <c r="BLG19" s="18"/>
      <c r="BLS19" s="18"/>
      <c r="BME19" s="18"/>
      <c r="BMQ19" s="18"/>
      <c r="BNC19" s="18"/>
      <c r="BNO19" s="18"/>
      <c r="BOA19" s="18"/>
      <c r="BOM19" s="18"/>
      <c r="BOY19" s="18"/>
      <c r="BPK19" s="18"/>
      <c r="BPW19" s="18"/>
      <c r="BQI19" s="18"/>
      <c r="BQU19" s="18"/>
      <c r="BRG19" s="18"/>
      <c r="BRS19" s="18"/>
      <c r="BSE19" s="18"/>
      <c r="BSQ19" s="18"/>
      <c r="BTC19" s="18"/>
      <c r="BTO19" s="18"/>
      <c r="BUA19" s="18"/>
      <c r="BUM19" s="18"/>
      <c r="BUY19" s="18"/>
      <c r="BVK19" s="18"/>
      <c r="BVW19" s="18"/>
      <c r="BWI19" s="18"/>
      <c r="BWU19" s="18"/>
      <c r="BXG19" s="18"/>
      <c r="BXS19" s="18"/>
      <c r="BYE19" s="18"/>
      <c r="BYQ19" s="18"/>
      <c r="BZC19" s="18"/>
      <c r="BZO19" s="18"/>
      <c r="CAA19" s="18"/>
      <c r="CAM19" s="18"/>
      <c r="CAY19" s="18"/>
      <c r="CBK19" s="18"/>
      <c r="CBW19" s="18"/>
      <c r="CCI19" s="18"/>
      <c r="CCU19" s="18"/>
      <c r="CDG19" s="18"/>
      <c r="CDS19" s="18"/>
      <c r="CEE19" s="18"/>
      <c r="CEQ19" s="18"/>
      <c r="CFC19" s="18"/>
      <c r="CFO19" s="18"/>
      <c r="CGA19" s="18"/>
      <c r="CGM19" s="18"/>
      <c r="CGY19" s="18"/>
      <c r="CHK19" s="18"/>
      <c r="CHW19" s="18"/>
      <c r="CII19" s="18"/>
      <c r="CIU19" s="18"/>
      <c r="CJG19" s="18"/>
      <c r="CJS19" s="18"/>
      <c r="CKE19" s="18"/>
      <c r="CKQ19" s="18"/>
      <c r="CLC19" s="18"/>
      <c r="CLO19" s="18"/>
      <c r="CMA19" s="18"/>
      <c r="CMM19" s="18"/>
      <c r="CMY19" s="18"/>
      <c r="CNK19" s="18"/>
      <c r="CNW19" s="18"/>
      <c r="COI19" s="18"/>
      <c r="COU19" s="18"/>
      <c r="CPG19" s="18"/>
      <c r="CPS19" s="18"/>
      <c r="CQE19" s="18"/>
      <c r="CQQ19" s="18"/>
      <c r="CRC19" s="18"/>
      <c r="CRO19" s="18"/>
      <c r="CSA19" s="18"/>
      <c r="CSM19" s="18"/>
      <c r="CSY19" s="18"/>
      <c r="CTK19" s="18"/>
      <c r="CTW19" s="18"/>
      <c r="CUI19" s="18"/>
      <c r="CUU19" s="18"/>
      <c r="CVG19" s="18"/>
      <c r="CVS19" s="18"/>
      <c r="CWE19" s="18"/>
      <c r="CWQ19" s="18"/>
      <c r="CXC19" s="18"/>
      <c r="CXO19" s="18"/>
      <c r="CYA19" s="18"/>
      <c r="CYM19" s="18"/>
      <c r="CYY19" s="18"/>
      <c r="CZK19" s="18"/>
      <c r="CZW19" s="18"/>
      <c r="DAI19" s="18"/>
      <c r="DAU19" s="18"/>
      <c r="DBG19" s="18"/>
      <c r="DBS19" s="18"/>
      <c r="DCE19" s="18"/>
      <c r="DCQ19" s="18"/>
      <c r="DDC19" s="18"/>
      <c r="DDO19" s="18"/>
      <c r="DEA19" s="18"/>
      <c r="DEM19" s="18"/>
      <c r="DEY19" s="18"/>
      <c r="DFK19" s="18"/>
      <c r="DFW19" s="18"/>
      <c r="DGI19" s="18"/>
      <c r="DGU19" s="18"/>
      <c r="DHG19" s="18"/>
      <c r="DHS19" s="18"/>
      <c r="DIE19" s="18"/>
      <c r="DIQ19" s="18"/>
      <c r="DJC19" s="18"/>
      <c r="DJO19" s="18"/>
      <c r="DKA19" s="18"/>
      <c r="DKM19" s="18"/>
      <c r="DKY19" s="18"/>
      <c r="DLK19" s="18"/>
      <c r="DLW19" s="18"/>
      <c r="DMI19" s="18"/>
      <c r="DMU19" s="18"/>
      <c r="DNG19" s="18"/>
      <c r="DNS19" s="18"/>
      <c r="DOE19" s="18"/>
      <c r="DOQ19" s="18"/>
      <c r="DPC19" s="18"/>
      <c r="DPO19" s="18"/>
      <c r="DQA19" s="18"/>
      <c r="DQM19" s="18"/>
      <c r="DQY19" s="18"/>
      <c r="DRK19" s="18"/>
      <c r="DRW19" s="18"/>
      <c r="DSI19" s="18"/>
      <c r="DSU19" s="18"/>
      <c r="DTG19" s="18"/>
      <c r="DTS19" s="18"/>
      <c r="DUE19" s="18"/>
      <c r="DUQ19" s="18"/>
      <c r="DVC19" s="18"/>
      <c r="DVO19" s="18"/>
      <c r="DWA19" s="18"/>
      <c r="DWM19" s="18"/>
      <c r="DWY19" s="18"/>
      <c r="DXK19" s="18"/>
      <c r="DXW19" s="18"/>
      <c r="DYI19" s="18"/>
      <c r="DYU19" s="18"/>
      <c r="DZG19" s="18"/>
      <c r="DZS19" s="18"/>
      <c r="EAE19" s="18"/>
      <c r="EAQ19" s="18"/>
      <c r="EBC19" s="18"/>
      <c r="EBO19" s="18"/>
      <c r="ECA19" s="18"/>
      <c r="ECM19" s="18"/>
      <c r="ECY19" s="18"/>
      <c r="EDK19" s="18"/>
      <c r="EDW19" s="18"/>
      <c r="EEI19" s="18"/>
      <c r="EEU19" s="18"/>
      <c r="EFG19" s="18"/>
      <c r="EFS19" s="18"/>
      <c r="EGE19" s="18"/>
      <c r="EGQ19" s="18"/>
      <c r="EHC19" s="18"/>
      <c r="EHO19" s="18"/>
      <c r="EIA19" s="18"/>
      <c r="EIM19" s="18"/>
      <c r="EIY19" s="18"/>
      <c r="EJK19" s="18"/>
      <c r="EJW19" s="18"/>
      <c r="EKI19" s="18"/>
      <c r="EKU19" s="18"/>
      <c r="ELG19" s="18"/>
      <c r="ELS19" s="18"/>
      <c r="EME19" s="18"/>
      <c r="EMQ19" s="18"/>
      <c r="ENC19" s="18"/>
      <c r="ENO19" s="18"/>
      <c r="EOA19" s="18"/>
      <c r="EOM19" s="18"/>
      <c r="EOY19" s="18"/>
      <c r="EPK19" s="18"/>
      <c r="EPW19" s="18"/>
      <c r="EQI19" s="18"/>
      <c r="EQU19" s="18"/>
      <c r="ERG19" s="18"/>
      <c r="ERS19" s="18"/>
      <c r="ESE19" s="18"/>
      <c r="ESQ19" s="18"/>
      <c r="ETC19" s="18"/>
      <c r="ETO19" s="18"/>
      <c r="EUA19" s="18"/>
      <c r="EUM19" s="18"/>
      <c r="EUY19" s="18"/>
      <c r="EVK19" s="18"/>
      <c r="EVW19" s="18"/>
      <c r="EWI19" s="18"/>
      <c r="EWU19" s="18"/>
      <c r="EXG19" s="18"/>
      <c r="EXS19" s="18"/>
      <c r="EYE19" s="18"/>
      <c r="EYQ19" s="18"/>
      <c r="EZC19" s="18"/>
      <c r="EZO19" s="18"/>
      <c r="FAA19" s="18"/>
      <c r="FAM19" s="18"/>
      <c r="FAY19" s="18"/>
      <c r="FBK19" s="18"/>
      <c r="FBW19" s="18"/>
      <c r="FCI19" s="18"/>
      <c r="FCU19" s="18"/>
      <c r="FDG19" s="18"/>
      <c r="FDS19" s="18"/>
      <c r="FEE19" s="18"/>
      <c r="FEQ19" s="18"/>
      <c r="FFC19" s="18"/>
      <c r="FFO19" s="18"/>
      <c r="FGA19" s="18"/>
      <c r="FGM19" s="18"/>
      <c r="FGY19" s="18"/>
      <c r="FHK19" s="18"/>
      <c r="FHW19" s="18"/>
      <c r="FII19" s="18"/>
      <c r="FIU19" s="18"/>
      <c r="FJG19" s="18"/>
      <c r="FJS19" s="18"/>
      <c r="FKE19" s="18"/>
      <c r="FKQ19" s="18"/>
      <c r="FLC19" s="18"/>
      <c r="FLO19" s="18"/>
      <c r="FMA19" s="18"/>
      <c r="FMM19" s="18"/>
      <c r="FMY19" s="18"/>
      <c r="FNK19" s="18"/>
      <c r="FNW19" s="18"/>
      <c r="FOI19" s="18"/>
      <c r="FOU19" s="18"/>
      <c r="FPG19" s="18"/>
      <c r="FPS19" s="18"/>
      <c r="FQE19" s="18"/>
      <c r="FQQ19" s="18"/>
      <c r="FRC19" s="18"/>
      <c r="FRO19" s="18"/>
      <c r="FSA19" s="18"/>
      <c r="FSM19" s="18"/>
      <c r="FSY19" s="18"/>
      <c r="FTK19" s="18"/>
      <c r="FTW19" s="18"/>
      <c r="FUI19" s="18"/>
      <c r="FUU19" s="18"/>
      <c r="FVG19" s="18"/>
      <c r="FVS19" s="18"/>
      <c r="FWE19" s="18"/>
      <c r="FWQ19" s="18"/>
      <c r="FXC19" s="18"/>
      <c r="FXO19" s="18"/>
      <c r="FYA19" s="18"/>
      <c r="FYM19" s="18"/>
      <c r="FYY19" s="18"/>
      <c r="FZK19" s="18"/>
      <c r="FZW19" s="18"/>
      <c r="GAI19" s="18"/>
      <c r="GAU19" s="18"/>
      <c r="GBG19" s="18"/>
      <c r="GBS19" s="18"/>
      <c r="GCE19" s="18"/>
      <c r="GCQ19" s="18"/>
      <c r="GDC19" s="18"/>
      <c r="GDO19" s="18"/>
      <c r="GEA19" s="18"/>
      <c r="GEM19" s="18"/>
      <c r="GEY19" s="18"/>
      <c r="GFK19" s="18"/>
      <c r="GFW19" s="18"/>
      <c r="GGI19" s="18"/>
      <c r="GGU19" s="18"/>
      <c r="GHG19" s="18"/>
      <c r="GHS19" s="18"/>
      <c r="GIE19" s="18"/>
      <c r="GIQ19" s="18"/>
      <c r="GJC19" s="18"/>
      <c r="GJO19" s="18"/>
      <c r="GKA19" s="18"/>
      <c r="GKM19" s="18"/>
      <c r="GKY19" s="18"/>
      <c r="GLK19" s="18"/>
      <c r="GLW19" s="18"/>
      <c r="GMI19" s="18"/>
      <c r="GMU19" s="18"/>
      <c r="GNG19" s="18"/>
      <c r="GNS19" s="18"/>
      <c r="GOE19" s="18"/>
      <c r="GOQ19" s="18"/>
      <c r="GPC19" s="18"/>
      <c r="GPO19" s="18"/>
      <c r="GQA19" s="18"/>
      <c r="GQM19" s="18"/>
      <c r="GQY19" s="18"/>
      <c r="GRK19" s="18"/>
      <c r="GRW19" s="18"/>
      <c r="GSI19" s="18"/>
      <c r="GSU19" s="18"/>
      <c r="GTG19" s="18"/>
      <c r="GTS19" s="18"/>
      <c r="GUE19" s="18"/>
      <c r="GUQ19" s="18"/>
      <c r="GVC19" s="18"/>
      <c r="GVO19" s="18"/>
      <c r="GWA19" s="18"/>
      <c r="GWM19" s="18"/>
      <c r="GWY19" s="18"/>
      <c r="GXK19" s="18"/>
      <c r="GXW19" s="18"/>
      <c r="GYI19" s="18"/>
      <c r="GYU19" s="18"/>
      <c r="GZG19" s="18"/>
      <c r="GZS19" s="18"/>
      <c r="HAE19" s="18"/>
      <c r="HAQ19" s="18"/>
      <c r="HBC19" s="18"/>
      <c r="HBO19" s="18"/>
      <c r="HCA19" s="18"/>
      <c r="HCM19" s="18"/>
      <c r="HCY19" s="18"/>
      <c r="HDK19" s="18"/>
      <c r="HDW19" s="18"/>
      <c r="HEI19" s="18"/>
      <c r="HEU19" s="18"/>
      <c r="HFG19" s="18"/>
      <c r="HFS19" s="18"/>
      <c r="HGE19" s="18"/>
      <c r="HGQ19" s="18"/>
      <c r="HHC19" s="18"/>
      <c r="HHO19" s="18"/>
      <c r="HIA19" s="18"/>
      <c r="HIM19" s="18"/>
      <c r="HIY19" s="18"/>
      <c r="HJK19" s="18"/>
      <c r="HJW19" s="18"/>
      <c r="HKI19" s="18"/>
      <c r="HKU19" s="18"/>
      <c r="HLG19" s="18"/>
      <c r="HLS19" s="18"/>
      <c r="HME19" s="18"/>
      <c r="HMQ19" s="18"/>
      <c r="HNC19" s="18"/>
      <c r="HNO19" s="18"/>
      <c r="HOA19" s="18"/>
      <c r="HOM19" s="18"/>
      <c r="HOY19" s="18"/>
      <c r="HPK19" s="18"/>
      <c r="HPW19" s="18"/>
      <c r="HQI19" s="18"/>
      <c r="HQU19" s="18"/>
      <c r="HRG19" s="18"/>
      <c r="HRS19" s="18"/>
      <c r="HSE19" s="18"/>
      <c r="HSQ19" s="18"/>
      <c r="HTC19" s="18"/>
      <c r="HTO19" s="18"/>
      <c r="HUA19" s="18"/>
      <c r="HUM19" s="18"/>
      <c r="HUY19" s="18"/>
      <c r="HVK19" s="18"/>
      <c r="HVW19" s="18"/>
      <c r="HWI19" s="18"/>
      <c r="HWU19" s="18"/>
      <c r="HXG19" s="18"/>
      <c r="HXS19" s="18"/>
      <c r="HYE19" s="18"/>
      <c r="HYQ19" s="18"/>
      <c r="HZC19" s="18"/>
      <c r="HZO19" s="18"/>
      <c r="IAA19" s="18"/>
      <c r="IAM19" s="18"/>
      <c r="IAY19" s="18"/>
      <c r="IBK19" s="18"/>
      <c r="IBW19" s="18"/>
      <c r="ICI19" s="18"/>
      <c r="ICU19" s="18"/>
      <c r="IDG19" s="18"/>
      <c r="IDS19" s="18"/>
      <c r="IEE19" s="18"/>
      <c r="IEQ19" s="18"/>
      <c r="IFC19" s="18"/>
      <c r="IFO19" s="18"/>
      <c r="IGA19" s="18"/>
      <c r="IGM19" s="18"/>
      <c r="IGY19" s="18"/>
      <c r="IHK19" s="18"/>
      <c r="IHW19" s="18"/>
      <c r="III19" s="18"/>
      <c r="IIU19" s="18"/>
      <c r="IJG19" s="18"/>
      <c r="IJS19" s="18"/>
      <c r="IKE19" s="18"/>
      <c r="IKQ19" s="18"/>
      <c r="ILC19" s="18"/>
      <c r="ILO19" s="18"/>
      <c r="IMA19" s="18"/>
      <c r="IMM19" s="18"/>
      <c r="IMY19" s="18"/>
      <c r="INK19" s="18"/>
      <c r="INW19" s="18"/>
      <c r="IOI19" s="18"/>
      <c r="IOU19" s="18"/>
      <c r="IPG19" s="18"/>
      <c r="IPS19" s="18"/>
      <c r="IQE19" s="18"/>
      <c r="IQQ19" s="18"/>
      <c r="IRC19" s="18"/>
      <c r="IRO19" s="18"/>
      <c r="ISA19" s="18"/>
      <c r="ISM19" s="18"/>
      <c r="ISY19" s="18"/>
      <c r="ITK19" s="18"/>
      <c r="ITW19" s="18"/>
      <c r="IUI19" s="18"/>
      <c r="IUU19" s="18"/>
      <c r="IVG19" s="18"/>
      <c r="IVS19" s="18"/>
      <c r="IWE19" s="18"/>
      <c r="IWQ19" s="18"/>
      <c r="IXC19" s="18"/>
      <c r="IXO19" s="18"/>
      <c r="IYA19" s="18"/>
      <c r="IYM19" s="18"/>
      <c r="IYY19" s="18"/>
      <c r="IZK19" s="18"/>
      <c r="IZW19" s="18"/>
      <c r="JAI19" s="18"/>
      <c r="JAU19" s="18"/>
      <c r="JBG19" s="18"/>
      <c r="JBS19" s="18"/>
      <c r="JCE19" s="18"/>
      <c r="JCQ19" s="18"/>
      <c r="JDC19" s="18"/>
      <c r="JDO19" s="18"/>
      <c r="JEA19" s="18"/>
      <c r="JEM19" s="18"/>
      <c r="JEY19" s="18"/>
      <c r="JFK19" s="18"/>
      <c r="JFW19" s="18"/>
      <c r="JGI19" s="18"/>
      <c r="JGU19" s="18"/>
      <c r="JHG19" s="18"/>
      <c r="JHS19" s="18"/>
      <c r="JIE19" s="18"/>
      <c r="JIQ19" s="18"/>
      <c r="JJC19" s="18"/>
      <c r="JJO19" s="18"/>
      <c r="JKA19" s="18"/>
      <c r="JKM19" s="18"/>
      <c r="JKY19" s="18"/>
      <c r="JLK19" s="18"/>
      <c r="JLW19" s="18"/>
      <c r="JMI19" s="18"/>
      <c r="JMU19" s="18"/>
      <c r="JNG19" s="18"/>
      <c r="JNS19" s="18"/>
      <c r="JOE19" s="18"/>
      <c r="JOQ19" s="18"/>
      <c r="JPC19" s="18"/>
      <c r="JPO19" s="18"/>
      <c r="JQA19" s="18"/>
      <c r="JQM19" s="18"/>
      <c r="JQY19" s="18"/>
      <c r="JRK19" s="18"/>
      <c r="JRW19" s="18"/>
      <c r="JSI19" s="18"/>
      <c r="JSU19" s="18"/>
      <c r="JTG19" s="18"/>
      <c r="JTS19" s="18"/>
      <c r="JUE19" s="18"/>
      <c r="JUQ19" s="18"/>
      <c r="JVC19" s="18"/>
      <c r="JVO19" s="18"/>
      <c r="JWA19" s="18"/>
      <c r="JWM19" s="18"/>
      <c r="JWY19" s="18"/>
      <c r="JXK19" s="18"/>
      <c r="JXW19" s="18"/>
      <c r="JYI19" s="18"/>
      <c r="JYU19" s="18"/>
      <c r="JZG19" s="18"/>
      <c r="JZS19" s="18"/>
      <c r="KAE19" s="18"/>
      <c r="KAQ19" s="18"/>
      <c r="KBC19" s="18"/>
      <c r="KBO19" s="18"/>
      <c r="KCA19" s="18"/>
      <c r="KCM19" s="18"/>
      <c r="KCY19" s="18"/>
      <c r="KDK19" s="18"/>
      <c r="KDW19" s="18"/>
      <c r="KEI19" s="18"/>
      <c r="KEU19" s="18"/>
      <c r="KFG19" s="18"/>
      <c r="KFS19" s="18"/>
      <c r="KGE19" s="18"/>
      <c r="KGQ19" s="18"/>
      <c r="KHC19" s="18"/>
      <c r="KHO19" s="18"/>
      <c r="KIA19" s="18"/>
      <c r="KIM19" s="18"/>
      <c r="KIY19" s="18"/>
      <c r="KJK19" s="18"/>
      <c r="KJW19" s="18"/>
      <c r="KKI19" s="18"/>
      <c r="KKU19" s="18"/>
      <c r="KLG19" s="18"/>
      <c r="KLS19" s="18"/>
      <c r="KME19" s="18"/>
      <c r="KMQ19" s="18"/>
      <c r="KNC19" s="18"/>
      <c r="KNO19" s="18"/>
      <c r="KOA19" s="18"/>
      <c r="KOM19" s="18"/>
      <c r="KOY19" s="18"/>
      <c r="KPK19" s="18"/>
      <c r="KPW19" s="18"/>
      <c r="KQI19" s="18"/>
      <c r="KQU19" s="18"/>
      <c r="KRG19" s="18"/>
      <c r="KRS19" s="18"/>
      <c r="KSE19" s="18"/>
      <c r="KSQ19" s="18"/>
      <c r="KTC19" s="18"/>
      <c r="KTO19" s="18"/>
      <c r="KUA19" s="18"/>
      <c r="KUM19" s="18"/>
      <c r="KUY19" s="18"/>
      <c r="KVK19" s="18"/>
      <c r="KVW19" s="18"/>
      <c r="KWI19" s="18"/>
      <c r="KWU19" s="18"/>
      <c r="KXG19" s="18"/>
      <c r="KXS19" s="18"/>
      <c r="KYE19" s="18"/>
      <c r="KYQ19" s="18"/>
      <c r="KZC19" s="18"/>
      <c r="KZO19" s="18"/>
      <c r="LAA19" s="18"/>
      <c r="LAM19" s="18"/>
      <c r="LAY19" s="18"/>
      <c r="LBK19" s="18"/>
      <c r="LBW19" s="18"/>
      <c r="LCI19" s="18"/>
      <c r="LCU19" s="18"/>
      <c r="LDG19" s="18"/>
      <c r="LDS19" s="18"/>
      <c r="LEE19" s="18"/>
      <c r="LEQ19" s="18"/>
      <c r="LFC19" s="18"/>
      <c r="LFO19" s="18"/>
      <c r="LGA19" s="18"/>
      <c r="LGM19" s="18"/>
      <c r="LGY19" s="18"/>
      <c r="LHK19" s="18"/>
      <c r="LHW19" s="18"/>
      <c r="LII19" s="18"/>
      <c r="LIU19" s="18"/>
      <c r="LJG19" s="18"/>
      <c r="LJS19" s="18"/>
      <c r="LKE19" s="18"/>
      <c r="LKQ19" s="18"/>
      <c r="LLC19" s="18"/>
      <c r="LLO19" s="18"/>
      <c r="LMA19" s="18"/>
      <c r="LMM19" s="18"/>
      <c r="LMY19" s="18"/>
      <c r="LNK19" s="18"/>
      <c r="LNW19" s="18"/>
      <c r="LOI19" s="18"/>
      <c r="LOU19" s="18"/>
      <c r="LPG19" s="18"/>
      <c r="LPS19" s="18"/>
      <c r="LQE19" s="18"/>
      <c r="LQQ19" s="18"/>
      <c r="LRC19" s="18"/>
      <c r="LRO19" s="18"/>
      <c r="LSA19" s="18"/>
      <c r="LSM19" s="18"/>
      <c r="LSY19" s="18"/>
      <c r="LTK19" s="18"/>
      <c r="LTW19" s="18"/>
      <c r="LUI19" s="18"/>
      <c r="LUU19" s="18"/>
      <c r="LVG19" s="18"/>
      <c r="LVS19" s="18"/>
      <c r="LWE19" s="18"/>
      <c r="LWQ19" s="18"/>
      <c r="LXC19" s="18"/>
      <c r="LXO19" s="18"/>
      <c r="LYA19" s="18"/>
      <c r="LYM19" s="18"/>
      <c r="LYY19" s="18"/>
      <c r="LZK19" s="18"/>
      <c r="LZW19" s="18"/>
      <c r="MAI19" s="18"/>
      <c r="MAU19" s="18"/>
      <c r="MBG19" s="18"/>
      <c r="MBS19" s="18"/>
      <c r="MCE19" s="18"/>
      <c r="MCQ19" s="18"/>
      <c r="MDC19" s="18"/>
      <c r="MDO19" s="18"/>
      <c r="MEA19" s="18"/>
      <c r="MEM19" s="18"/>
      <c r="MEY19" s="18"/>
      <c r="MFK19" s="18"/>
      <c r="MFW19" s="18"/>
      <c r="MGI19" s="18"/>
      <c r="MGU19" s="18"/>
      <c r="MHG19" s="18"/>
      <c r="MHS19" s="18"/>
      <c r="MIE19" s="18"/>
      <c r="MIQ19" s="18"/>
      <c r="MJC19" s="18"/>
      <c r="MJO19" s="18"/>
      <c r="MKA19" s="18"/>
      <c r="MKM19" s="18"/>
      <c r="MKY19" s="18"/>
      <c r="MLK19" s="18"/>
      <c r="MLW19" s="18"/>
      <c r="MMI19" s="18"/>
      <c r="MMU19" s="18"/>
      <c r="MNG19" s="18"/>
      <c r="MNS19" s="18"/>
      <c r="MOE19" s="18"/>
      <c r="MOQ19" s="18"/>
      <c r="MPC19" s="18"/>
      <c r="MPO19" s="18"/>
      <c r="MQA19" s="18"/>
      <c r="MQM19" s="18"/>
      <c r="MQY19" s="18"/>
      <c r="MRK19" s="18"/>
      <c r="MRW19" s="18"/>
      <c r="MSI19" s="18"/>
      <c r="MSU19" s="18"/>
      <c r="MTG19" s="18"/>
      <c r="MTS19" s="18"/>
      <c r="MUE19" s="18"/>
      <c r="MUQ19" s="18"/>
      <c r="MVC19" s="18"/>
      <c r="MVO19" s="18"/>
      <c r="MWA19" s="18"/>
      <c r="MWM19" s="18"/>
      <c r="MWY19" s="18"/>
      <c r="MXK19" s="18"/>
      <c r="MXW19" s="18"/>
      <c r="MYI19" s="18"/>
      <c r="MYU19" s="18"/>
      <c r="MZG19" s="18"/>
      <c r="MZS19" s="18"/>
      <c r="NAE19" s="18"/>
      <c r="NAQ19" s="18"/>
      <c r="NBC19" s="18"/>
      <c r="NBO19" s="18"/>
      <c r="NCA19" s="18"/>
      <c r="NCM19" s="18"/>
      <c r="NCY19" s="18"/>
      <c r="NDK19" s="18"/>
      <c r="NDW19" s="18"/>
      <c r="NEI19" s="18"/>
      <c r="NEU19" s="18"/>
      <c r="NFG19" s="18"/>
      <c r="NFS19" s="18"/>
      <c r="NGE19" s="18"/>
      <c r="NGQ19" s="18"/>
      <c r="NHC19" s="18"/>
      <c r="NHO19" s="18"/>
      <c r="NIA19" s="18"/>
      <c r="NIM19" s="18"/>
      <c r="NIY19" s="18"/>
      <c r="NJK19" s="18"/>
      <c r="NJW19" s="18"/>
      <c r="NKI19" s="18"/>
      <c r="NKU19" s="18"/>
      <c r="NLG19" s="18"/>
      <c r="NLS19" s="18"/>
      <c r="NME19" s="18"/>
      <c r="NMQ19" s="18"/>
      <c r="NNC19" s="18"/>
      <c r="NNO19" s="18"/>
      <c r="NOA19" s="18"/>
      <c r="NOM19" s="18"/>
      <c r="NOY19" s="18"/>
      <c r="NPK19" s="18"/>
      <c r="NPW19" s="18"/>
      <c r="NQI19" s="18"/>
      <c r="NQU19" s="18"/>
      <c r="NRG19" s="18"/>
      <c r="NRS19" s="18"/>
      <c r="NSE19" s="18"/>
      <c r="NSQ19" s="18"/>
      <c r="NTC19" s="18"/>
      <c r="NTO19" s="18"/>
      <c r="NUA19" s="18"/>
      <c r="NUM19" s="18"/>
      <c r="NUY19" s="18"/>
      <c r="NVK19" s="18"/>
      <c r="NVW19" s="18"/>
      <c r="NWI19" s="18"/>
      <c r="NWU19" s="18"/>
      <c r="NXG19" s="18"/>
      <c r="NXS19" s="18"/>
      <c r="NYE19" s="18"/>
      <c r="NYQ19" s="18"/>
      <c r="NZC19" s="18"/>
      <c r="NZO19" s="18"/>
      <c r="OAA19" s="18"/>
      <c r="OAM19" s="18"/>
      <c r="OAY19" s="18"/>
      <c r="OBK19" s="18"/>
      <c r="OBW19" s="18"/>
      <c r="OCI19" s="18"/>
      <c r="OCU19" s="18"/>
      <c r="ODG19" s="18"/>
      <c r="ODS19" s="18"/>
      <c r="OEE19" s="18"/>
      <c r="OEQ19" s="18"/>
      <c r="OFC19" s="18"/>
      <c r="OFO19" s="18"/>
      <c r="OGA19" s="18"/>
      <c r="OGM19" s="18"/>
      <c r="OGY19" s="18"/>
      <c r="OHK19" s="18"/>
      <c r="OHW19" s="18"/>
      <c r="OII19" s="18"/>
      <c r="OIU19" s="18"/>
      <c r="OJG19" s="18"/>
      <c r="OJS19" s="18"/>
      <c r="OKE19" s="18"/>
      <c r="OKQ19" s="18"/>
      <c r="OLC19" s="18"/>
      <c r="OLO19" s="18"/>
      <c r="OMA19" s="18"/>
      <c r="OMM19" s="18"/>
      <c r="OMY19" s="18"/>
      <c r="ONK19" s="18"/>
      <c r="ONW19" s="18"/>
      <c r="OOI19" s="18"/>
      <c r="OOU19" s="18"/>
      <c r="OPG19" s="18"/>
      <c r="OPS19" s="18"/>
      <c r="OQE19" s="18"/>
      <c r="OQQ19" s="18"/>
      <c r="ORC19" s="18"/>
      <c r="ORO19" s="18"/>
      <c r="OSA19" s="18"/>
      <c r="OSM19" s="18"/>
      <c r="OSY19" s="18"/>
      <c r="OTK19" s="18"/>
      <c r="OTW19" s="18"/>
      <c r="OUI19" s="18"/>
      <c r="OUU19" s="18"/>
      <c r="OVG19" s="18"/>
      <c r="OVS19" s="18"/>
      <c r="OWE19" s="18"/>
      <c r="OWQ19" s="18"/>
      <c r="OXC19" s="18"/>
      <c r="OXO19" s="18"/>
      <c r="OYA19" s="18"/>
      <c r="OYM19" s="18"/>
      <c r="OYY19" s="18"/>
      <c r="OZK19" s="18"/>
      <c r="OZW19" s="18"/>
      <c r="PAI19" s="18"/>
      <c r="PAU19" s="18"/>
      <c r="PBG19" s="18"/>
      <c r="PBS19" s="18"/>
      <c r="PCE19" s="18"/>
      <c r="PCQ19" s="18"/>
      <c r="PDC19" s="18"/>
      <c r="PDO19" s="18"/>
      <c r="PEA19" s="18"/>
      <c r="PEM19" s="18"/>
      <c r="PEY19" s="18"/>
      <c r="PFK19" s="18"/>
      <c r="PFW19" s="18"/>
      <c r="PGI19" s="18"/>
      <c r="PGU19" s="18"/>
      <c r="PHG19" s="18"/>
      <c r="PHS19" s="18"/>
      <c r="PIE19" s="18"/>
      <c r="PIQ19" s="18"/>
      <c r="PJC19" s="18"/>
      <c r="PJO19" s="18"/>
      <c r="PKA19" s="18"/>
      <c r="PKM19" s="18"/>
      <c r="PKY19" s="18"/>
      <c r="PLK19" s="18"/>
      <c r="PLW19" s="18"/>
      <c r="PMI19" s="18"/>
      <c r="PMU19" s="18"/>
      <c r="PNG19" s="18"/>
      <c r="PNS19" s="18"/>
      <c r="POE19" s="18"/>
      <c r="POQ19" s="18"/>
      <c r="PPC19" s="18"/>
      <c r="PPO19" s="18"/>
      <c r="PQA19" s="18"/>
      <c r="PQM19" s="18"/>
      <c r="PQY19" s="18"/>
      <c r="PRK19" s="18"/>
      <c r="PRW19" s="18"/>
      <c r="PSI19" s="18"/>
      <c r="PSU19" s="18"/>
      <c r="PTG19" s="18"/>
      <c r="PTS19" s="18"/>
      <c r="PUE19" s="18"/>
      <c r="PUQ19" s="18"/>
      <c r="PVC19" s="18"/>
      <c r="PVO19" s="18"/>
      <c r="PWA19" s="18"/>
      <c r="PWM19" s="18"/>
      <c r="PWY19" s="18"/>
      <c r="PXK19" s="18"/>
      <c r="PXW19" s="18"/>
      <c r="PYI19" s="18"/>
      <c r="PYU19" s="18"/>
      <c r="PZG19" s="18"/>
      <c r="PZS19" s="18"/>
      <c r="QAE19" s="18"/>
      <c r="QAQ19" s="18"/>
      <c r="QBC19" s="18"/>
      <c r="QBO19" s="18"/>
      <c r="QCA19" s="18"/>
      <c r="QCM19" s="18"/>
      <c r="QCY19" s="18"/>
      <c r="QDK19" s="18"/>
      <c r="QDW19" s="18"/>
      <c r="QEI19" s="18"/>
      <c r="QEU19" s="18"/>
      <c r="QFG19" s="18"/>
      <c r="QFS19" s="18"/>
      <c r="QGE19" s="18"/>
      <c r="QGQ19" s="18"/>
      <c r="QHC19" s="18"/>
      <c r="QHO19" s="18"/>
      <c r="QIA19" s="18"/>
      <c r="QIM19" s="18"/>
      <c r="QIY19" s="18"/>
      <c r="QJK19" s="18"/>
      <c r="QJW19" s="18"/>
      <c r="QKI19" s="18"/>
      <c r="QKU19" s="18"/>
      <c r="QLG19" s="18"/>
      <c r="QLS19" s="18"/>
      <c r="QME19" s="18"/>
      <c r="QMQ19" s="18"/>
      <c r="QNC19" s="18"/>
      <c r="QNO19" s="18"/>
      <c r="QOA19" s="18"/>
      <c r="QOM19" s="18"/>
      <c r="QOY19" s="18"/>
      <c r="QPK19" s="18"/>
      <c r="QPW19" s="18"/>
      <c r="QQI19" s="18"/>
      <c r="QQU19" s="18"/>
      <c r="QRG19" s="18"/>
      <c r="QRS19" s="18"/>
      <c r="QSE19" s="18"/>
      <c r="QSQ19" s="18"/>
      <c r="QTC19" s="18"/>
      <c r="QTO19" s="18"/>
      <c r="QUA19" s="18"/>
      <c r="QUM19" s="18"/>
      <c r="QUY19" s="18"/>
      <c r="QVK19" s="18"/>
      <c r="QVW19" s="18"/>
      <c r="QWI19" s="18"/>
      <c r="QWU19" s="18"/>
      <c r="QXG19" s="18"/>
      <c r="QXS19" s="18"/>
      <c r="QYE19" s="18"/>
      <c r="QYQ19" s="18"/>
      <c r="QZC19" s="18"/>
      <c r="QZO19" s="18"/>
      <c r="RAA19" s="18"/>
      <c r="RAM19" s="18"/>
      <c r="RAY19" s="18"/>
      <c r="RBK19" s="18"/>
      <c r="RBW19" s="18"/>
      <c r="RCI19" s="18"/>
      <c r="RCU19" s="18"/>
      <c r="RDG19" s="18"/>
      <c r="RDS19" s="18"/>
      <c r="REE19" s="18"/>
      <c r="REQ19" s="18"/>
      <c r="RFC19" s="18"/>
      <c r="RFO19" s="18"/>
      <c r="RGA19" s="18"/>
      <c r="RGM19" s="18"/>
      <c r="RGY19" s="18"/>
      <c r="RHK19" s="18"/>
      <c r="RHW19" s="18"/>
      <c r="RII19" s="18"/>
      <c r="RIU19" s="18"/>
      <c r="RJG19" s="18"/>
      <c r="RJS19" s="18"/>
      <c r="RKE19" s="18"/>
      <c r="RKQ19" s="18"/>
      <c r="RLC19" s="18"/>
      <c r="RLO19" s="18"/>
      <c r="RMA19" s="18"/>
      <c r="RMM19" s="18"/>
      <c r="RMY19" s="18"/>
      <c r="RNK19" s="18"/>
      <c r="RNW19" s="18"/>
      <c r="ROI19" s="18"/>
      <c r="ROU19" s="18"/>
      <c r="RPG19" s="18"/>
      <c r="RPS19" s="18"/>
      <c r="RQE19" s="18"/>
      <c r="RQQ19" s="18"/>
      <c r="RRC19" s="18"/>
      <c r="RRO19" s="18"/>
      <c r="RSA19" s="18"/>
      <c r="RSM19" s="18"/>
      <c r="RSY19" s="18"/>
      <c r="RTK19" s="18"/>
      <c r="RTW19" s="18"/>
      <c r="RUI19" s="18"/>
      <c r="RUU19" s="18"/>
      <c r="RVG19" s="18"/>
      <c r="RVS19" s="18"/>
      <c r="RWE19" s="18"/>
      <c r="RWQ19" s="18"/>
      <c r="RXC19" s="18"/>
      <c r="RXO19" s="18"/>
      <c r="RYA19" s="18"/>
      <c r="RYM19" s="18"/>
      <c r="RYY19" s="18"/>
      <c r="RZK19" s="18"/>
      <c r="RZW19" s="18"/>
      <c r="SAI19" s="18"/>
      <c r="SAU19" s="18"/>
      <c r="SBG19" s="18"/>
      <c r="SBS19" s="18"/>
      <c r="SCE19" s="18"/>
      <c r="SCQ19" s="18"/>
      <c r="SDC19" s="18"/>
      <c r="SDO19" s="18"/>
      <c r="SEA19" s="18"/>
      <c r="SEM19" s="18"/>
      <c r="SEY19" s="18"/>
      <c r="SFK19" s="18"/>
      <c r="SFW19" s="18"/>
      <c r="SGI19" s="18"/>
      <c r="SGU19" s="18"/>
      <c r="SHG19" s="18"/>
      <c r="SHS19" s="18"/>
      <c r="SIE19" s="18"/>
      <c r="SIQ19" s="18"/>
      <c r="SJC19" s="18"/>
      <c r="SJO19" s="18"/>
      <c r="SKA19" s="18"/>
      <c r="SKM19" s="18"/>
      <c r="SKY19" s="18"/>
      <c r="SLK19" s="18"/>
      <c r="SLW19" s="18"/>
      <c r="SMI19" s="18"/>
      <c r="SMU19" s="18"/>
      <c r="SNG19" s="18"/>
      <c r="SNS19" s="18"/>
      <c r="SOE19" s="18"/>
      <c r="SOQ19" s="18"/>
      <c r="SPC19" s="18"/>
      <c r="SPO19" s="18"/>
      <c r="SQA19" s="18"/>
      <c r="SQM19" s="18"/>
      <c r="SQY19" s="18"/>
      <c r="SRK19" s="18"/>
      <c r="SRW19" s="18"/>
      <c r="SSI19" s="18"/>
      <c r="SSU19" s="18"/>
      <c r="STG19" s="18"/>
      <c r="STS19" s="18"/>
      <c r="SUE19" s="18"/>
      <c r="SUQ19" s="18"/>
      <c r="SVC19" s="18"/>
      <c r="SVO19" s="18"/>
      <c r="SWA19" s="18"/>
      <c r="SWM19" s="18"/>
      <c r="SWY19" s="18"/>
      <c r="SXK19" s="18"/>
      <c r="SXW19" s="18"/>
      <c r="SYI19" s="18"/>
      <c r="SYU19" s="18"/>
      <c r="SZG19" s="18"/>
      <c r="SZS19" s="18"/>
      <c r="TAE19" s="18"/>
      <c r="TAQ19" s="18"/>
      <c r="TBC19" s="18"/>
      <c r="TBO19" s="18"/>
      <c r="TCA19" s="18"/>
      <c r="TCM19" s="18"/>
      <c r="TCY19" s="18"/>
      <c r="TDK19" s="18"/>
      <c r="TDW19" s="18"/>
      <c r="TEI19" s="18"/>
      <c r="TEU19" s="18"/>
      <c r="TFG19" s="18"/>
      <c r="TFS19" s="18"/>
      <c r="TGE19" s="18"/>
      <c r="TGQ19" s="18"/>
      <c r="THC19" s="18"/>
      <c r="THO19" s="18"/>
      <c r="TIA19" s="18"/>
      <c r="TIM19" s="18"/>
      <c r="TIY19" s="18"/>
      <c r="TJK19" s="18"/>
      <c r="TJW19" s="18"/>
      <c r="TKI19" s="18"/>
      <c r="TKU19" s="18"/>
      <c r="TLG19" s="18"/>
      <c r="TLS19" s="18"/>
      <c r="TME19" s="18"/>
      <c r="TMQ19" s="18"/>
      <c r="TNC19" s="18"/>
      <c r="TNO19" s="18"/>
      <c r="TOA19" s="18"/>
      <c r="TOM19" s="18"/>
      <c r="TOY19" s="18"/>
      <c r="TPK19" s="18"/>
      <c r="TPW19" s="18"/>
      <c r="TQI19" s="18"/>
      <c r="TQU19" s="18"/>
      <c r="TRG19" s="18"/>
      <c r="TRS19" s="18"/>
      <c r="TSE19" s="18"/>
      <c r="TSQ19" s="18"/>
      <c r="TTC19" s="18"/>
      <c r="TTO19" s="18"/>
      <c r="TUA19" s="18"/>
      <c r="TUM19" s="18"/>
      <c r="TUY19" s="18"/>
      <c r="TVK19" s="18"/>
      <c r="TVW19" s="18"/>
      <c r="TWI19" s="18"/>
      <c r="TWU19" s="18"/>
      <c r="TXG19" s="18"/>
      <c r="TXS19" s="18"/>
      <c r="TYE19" s="18"/>
      <c r="TYQ19" s="18"/>
      <c r="TZC19" s="18"/>
      <c r="TZO19" s="18"/>
      <c r="UAA19" s="18"/>
      <c r="UAM19" s="18"/>
      <c r="UAY19" s="18"/>
      <c r="UBK19" s="18"/>
      <c r="UBW19" s="18"/>
      <c r="UCI19" s="18"/>
      <c r="UCU19" s="18"/>
      <c r="UDG19" s="18"/>
      <c r="UDS19" s="18"/>
      <c r="UEE19" s="18"/>
      <c r="UEQ19" s="18"/>
      <c r="UFC19" s="18"/>
      <c r="UFO19" s="18"/>
      <c r="UGA19" s="18"/>
      <c r="UGM19" s="18"/>
      <c r="UGY19" s="18"/>
      <c r="UHK19" s="18"/>
      <c r="UHW19" s="18"/>
      <c r="UII19" s="18"/>
      <c r="UIU19" s="18"/>
      <c r="UJG19" s="18"/>
      <c r="UJS19" s="18"/>
      <c r="UKE19" s="18"/>
      <c r="UKQ19" s="18"/>
      <c r="ULC19" s="18"/>
      <c r="ULO19" s="18"/>
      <c r="UMA19" s="18"/>
      <c r="UMM19" s="18"/>
      <c r="UMY19" s="18"/>
      <c r="UNK19" s="18"/>
      <c r="UNW19" s="18"/>
      <c r="UOI19" s="18"/>
      <c r="UOU19" s="18"/>
      <c r="UPG19" s="18"/>
      <c r="UPS19" s="18"/>
      <c r="UQE19" s="18"/>
      <c r="UQQ19" s="18"/>
      <c r="URC19" s="18"/>
      <c r="URO19" s="18"/>
      <c r="USA19" s="18"/>
      <c r="USM19" s="18"/>
      <c r="USY19" s="18"/>
      <c r="UTK19" s="18"/>
      <c r="UTW19" s="18"/>
      <c r="UUI19" s="18"/>
      <c r="UUU19" s="18"/>
      <c r="UVG19" s="18"/>
      <c r="UVS19" s="18"/>
      <c r="UWE19" s="18"/>
      <c r="UWQ19" s="18"/>
      <c r="UXC19" s="18"/>
      <c r="UXO19" s="18"/>
      <c r="UYA19" s="18"/>
      <c r="UYM19" s="18"/>
      <c r="UYY19" s="18"/>
      <c r="UZK19" s="18"/>
      <c r="UZW19" s="18"/>
      <c r="VAI19" s="18"/>
      <c r="VAU19" s="18"/>
      <c r="VBG19" s="18"/>
      <c r="VBS19" s="18"/>
      <c r="VCE19" s="18"/>
      <c r="VCQ19" s="18"/>
      <c r="VDC19" s="18"/>
      <c r="VDO19" s="18"/>
      <c r="VEA19" s="18"/>
      <c r="VEM19" s="18"/>
      <c r="VEY19" s="18"/>
      <c r="VFK19" s="18"/>
      <c r="VFW19" s="18"/>
      <c r="VGI19" s="18"/>
      <c r="VGU19" s="18"/>
      <c r="VHG19" s="18"/>
      <c r="VHS19" s="18"/>
      <c r="VIE19" s="18"/>
      <c r="VIQ19" s="18"/>
      <c r="VJC19" s="18"/>
      <c r="VJO19" s="18"/>
      <c r="VKA19" s="18"/>
      <c r="VKM19" s="18"/>
      <c r="VKY19" s="18"/>
      <c r="VLK19" s="18"/>
      <c r="VLW19" s="18"/>
      <c r="VMI19" s="18"/>
      <c r="VMU19" s="18"/>
      <c r="VNG19" s="18"/>
      <c r="VNS19" s="18"/>
      <c r="VOE19" s="18"/>
      <c r="VOQ19" s="18"/>
      <c r="VPC19" s="18"/>
      <c r="VPO19" s="18"/>
      <c r="VQA19" s="18"/>
      <c r="VQM19" s="18"/>
      <c r="VQY19" s="18"/>
      <c r="VRK19" s="18"/>
      <c r="VRW19" s="18"/>
      <c r="VSI19" s="18"/>
      <c r="VSU19" s="18"/>
      <c r="VTG19" s="18"/>
      <c r="VTS19" s="18"/>
      <c r="VUE19" s="18"/>
      <c r="VUQ19" s="18"/>
      <c r="VVC19" s="18"/>
      <c r="VVO19" s="18"/>
      <c r="VWA19" s="18"/>
      <c r="VWM19" s="18"/>
      <c r="VWY19" s="18"/>
      <c r="VXK19" s="18"/>
      <c r="VXW19" s="18"/>
      <c r="VYI19" s="18"/>
      <c r="VYU19" s="18"/>
      <c r="VZG19" s="18"/>
      <c r="VZS19" s="18"/>
      <c r="WAE19" s="18"/>
      <c r="WAQ19" s="18"/>
      <c r="WBC19" s="18"/>
      <c r="WBO19" s="18"/>
      <c r="WCA19" s="18"/>
      <c r="WCM19" s="18"/>
      <c r="WCY19" s="18"/>
      <c r="WDK19" s="18"/>
      <c r="WDW19" s="18"/>
      <c r="WEI19" s="18"/>
      <c r="WEU19" s="18"/>
      <c r="WFG19" s="18"/>
      <c r="WFS19" s="18"/>
      <c r="WGE19" s="18"/>
      <c r="WGQ19" s="18"/>
      <c r="WHC19" s="18"/>
      <c r="WHO19" s="18"/>
      <c r="WIA19" s="18"/>
      <c r="WIM19" s="18"/>
      <c r="WIY19" s="18"/>
      <c r="WJK19" s="18"/>
      <c r="WJW19" s="18"/>
      <c r="WKI19" s="18"/>
      <c r="WKU19" s="18"/>
      <c r="WLG19" s="18"/>
      <c r="WLS19" s="18"/>
      <c r="WME19" s="18"/>
      <c r="WMQ19" s="18"/>
      <c r="WNC19" s="18"/>
      <c r="WNO19" s="18"/>
      <c r="WOA19" s="18"/>
      <c r="WOM19" s="18"/>
      <c r="WOY19" s="18"/>
      <c r="WPK19" s="18"/>
      <c r="WPW19" s="18"/>
      <c r="WQI19" s="18"/>
      <c r="WQU19" s="18"/>
      <c r="WRG19" s="18"/>
      <c r="WRS19" s="18"/>
      <c r="WSE19" s="18"/>
      <c r="WSQ19" s="18"/>
      <c r="WTC19" s="18"/>
      <c r="WTO19" s="18"/>
      <c r="WUA19" s="18"/>
      <c r="WUM19" s="18"/>
      <c r="WUY19" s="18"/>
      <c r="WVK19" s="18"/>
      <c r="WVW19" s="18"/>
      <c r="WWI19" s="18"/>
      <c r="WWU19" s="18"/>
      <c r="WXG19" s="18"/>
      <c r="WXS19" s="18"/>
      <c r="WYE19" s="18"/>
      <c r="WYQ19" s="18"/>
      <c r="WZC19" s="18"/>
      <c r="WZO19" s="18"/>
      <c r="XAA19" s="18"/>
      <c r="XAM19" s="18"/>
      <c r="XAY19" s="18"/>
      <c r="XBK19" s="18"/>
      <c r="XBW19" s="18"/>
      <c r="XCI19" s="18"/>
      <c r="XCU19" s="18"/>
      <c r="XDG19" s="18"/>
      <c r="XDS19" s="18"/>
      <c r="XEE19" s="18"/>
    </row>
    <row r="20" spans="1:1023 1035:2043 2055:3063 3075:4095 4107:5115 5127:6135 6147:7167 7179:8187 8199:9207 9219:10239 10251:11259 11271:12279 12291:13311 13323:14331 14343:15351 15363:16359" x14ac:dyDescent="0.3">
      <c r="A20" s="20"/>
      <c r="B20" s="59"/>
      <c r="C20" s="59"/>
      <c r="D20" s="59"/>
      <c r="E20" s="59"/>
      <c r="F20" s="59"/>
      <c r="G20" s="59"/>
      <c r="H20" s="59"/>
      <c r="I20" s="59"/>
      <c r="J20" s="59"/>
      <c r="K20" s="58"/>
      <c r="L20" s="59"/>
      <c r="M20" s="59"/>
      <c r="N20" s="59"/>
      <c r="O20" s="26"/>
      <c r="P20" s="26"/>
      <c r="Q20" s="26"/>
      <c r="R20" s="26"/>
      <c r="S20" s="26"/>
      <c r="T20" s="26"/>
      <c r="U20" s="26"/>
      <c r="V20" s="26"/>
      <c r="W20" s="26"/>
      <c r="X20" s="26"/>
      <c r="Y20" s="26"/>
      <c r="Z20" s="26"/>
      <c r="AA20" s="26"/>
      <c r="AB20" s="26"/>
      <c r="AC20" s="26"/>
      <c r="AD20" s="26"/>
      <c r="AK20" s="26"/>
      <c r="AL20" s="26"/>
      <c r="AM20" s="26"/>
      <c r="AN20" s="26"/>
      <c r="AO20" s="26"/>
      <c r="AP20" s="26"/>
      <c r="AQ20" s="26"/>
      <c r="AR20" s="26"/>
      <c r="AS20" s="26"/>
      <c r="AT20" s="26"/>
      <c r="AU20" s="26"/>
      <c r="AV20" s="26"/>
    </row>
    <row r="21" spans="1:1023 1035:2043 2055:3063 3075:4095 4107:5115 5127:6135 6147:7167 7179:8187 8199:9207 9219:10239 10251:11259 11271:12279 12291:13311 13323:14331 14343:15351 15363:16359" x14ac:dyDescent="0.3">
      <c r="A21" s="20"/>
      <c r="H21" s="1"/>
      <c r="I21" s="1"/>
      <c r="J21" s="1"/>
      <c r="N21" s="1"/>
      <c r="O21" s="26"/>
      <c r="P21" s="26"/>
      <c r="Q21" s="26"/>
      <c r="R21" s="26"/>
      <c r="S21" s="26"/>
      <c r="T21" s="26"/>
      <c r="U21" s="26"/>
      <c r="V21" s="26"/>
      <c r="W21" s="26"/>
      <c r="X21" s="26"/>
      <c r="Y21" s="26"/>
      <c r="Z21" s="26"/>
      <c r="AA21" s="26"/>
      <c r="AB21" s="26"/>
      <c r="AC21" s="26"/>
      <c r="AD21" s="26"/>
      <c r="AK21" s="26"/>
      <c r="AL21" s="26"/>
      <c r="AM21" s="26"/>
      <c r="AN21" s="26"/>
      <c r="AO21" s="26"/>
      <c r="AP21" s="26"/>
      <c r="AQ21" s="26"/>
      <c r="AR21" s="26"/>
      <c r="AS21" s="26"/>
      <c r="AT21" s="26"/>
      <c r="AU21" s="26"/>
      <c r="AV21" s="26"/>
    </row>
    <row r="22" spans="1:1023 1035:2043 2055:3063 3075:4095 4107:5115 5127:6135 6147:7167 7179:8187 8199:9207 9219:10239 10251:11259 11271:12279 12291:13311 13323:14331 14343:15351 15363:16359" s="3" customFormat="1" ht="15.6" x14ac:dyDescent="0.3">
      <c r="A22" s="21" t="s">
        <v>96</v>
      </c>
      <c r="K22" s="36"/>
      <c r="O22" s="26"/>
      <c r="P22" s="26"/>
      <c r="Q22" s="26"/>
      <c r="R22" s="26"/>
      <c r="S22" s="26"/>
      <c r="T22" s="26"/>
      <c r="U22" s="26"/>
      <c r="V22" s="26"/>
      <c r="W22" s="26"/>
      <c r="X22" s="26"/>
      <c r="Y22" s="26"/>
      <c r="Z22" s="26"/>
      <c r="AA22" s="26"/>
      <c r="AB22" s="26"/>
      <c r="AC22" s="26"/>
      <c r="AD22" s="26"/>
      <c r="AK22" s="26"/>
      <c r="AL22" s="26"/>
      <c r="AM22" s="26"/>
      <c r="AN22" s="26"/>
      <c r="AO22" s="26"/>
      <c r="AP22" s="26"/>
      <c r="AQ22" s="26"/>
      <c r="AR22" s="26"/>
      <c r="AS22" s="26"/>
      <c r="AT22" s="26"/>
      <c r="AU22" s="26"/>
      <c r="AV22" s="26"/>
    </row>
    <row r="23" spans="1:1023 1035:2043 2055:3063 3075:4095 4107:5115 5127:6135 6147:7167 7179:8187 8199:9207 9219:10239 10251:11259 11271:12279 12291:13311 13323:14331 14343:15351 15363:16359" s="5" customFormat="1" ht="13.8" x14ac:dyDescent="0.3">
      <c r="A23" s="22" t="s">
        <v>92</v>
      </c>
      <c r="B23" s="7">
        <v>59604.044612895916</v>
      </c>
      <c r="C23" s="7">
        <v>52185.591850336023</v>
      </c>
      <c r="D23" s="38">
        <v>57511.445114256676</v>
      </c>
      <c r="E23" s="7">
        <v>57351.691081266697</v>
      </c>
      <c r="F23" s="7">
        <v>64297.691677535186</v>
      </c>
      <c r="G23" s="7">
        <v>59282.05518421279</v>
      </c>
      <c r="H23" s="7">
        <v>62041.756541482304</v>
      </c>
      <c r="I23" s="7">
        <v>70745.004083522639</v>
      </c>
      <c r="J23" s="7">
        <v>64734.098452669394</v>
      </c>
      <c r="K23" s="38"/>
      <c r="L23" s="7">
        <v>226652.77265875504</v>
      </c>
      <c r="M23" s="7">
        <v>256366.50748675322</v>
      </c>
      <c r="N23" s="7">
        <v>64734.098452669394</v>
      </c>
      <c r="O23" s="26"/>
      <c r="P23" s="26"/>
      <c r="Q23" s="26"/>
      <c r="R23" s="26"/>
      <c r="S23" s="26"/>
      <c r="T23" s="26"/>
      <c r="U23" s="26"/>
      <c r="V23" s="26"/>
      <c r="W23" s="26"/>
      <c r="X23" s="26"/>
      <c r="Y23" s="26"/>
      <c r="Z23" s="26"/>
      <c r="AA23" s="26"/>
      <c r="AB23" s="26"/>
      <c r="AC23" s="26"/>
      <c r="AD23" s="26"/>
      <c r="AK23" s="26"/>
      <c r="AL23" s="26"/>
      <c r="AM23" s="26"/>
      <c r="AN23" s="26"/>
      <c r="AO23" s="26"/>
      <c r="AP23" s="26"/>
      <c r="AQ23" s="26"/>
      <c r="AR23" s="26"/>
      <c r="AS23" s="26"/>
      <c r="AT23" s="26"/>
      <c r="AU23" s="26"/>
      <c r="AV23" s="26"/>
    </row>
    <row r="24" spans="1:1023 1035:2043 2055:3063 3075:4095 4107:5115 5127:6135 6147:7167 7179:8187 8199:9207 9219:10239 10251:11259 11271:12279 12291:13311 13323:14331 14343:15351 15363:16359" s="5" customFormat="1" ht="13.8" x14ac:dyDescent="0.3">
      <c r="A24" s="22" t="s">
        <v>93</v>
      </c>
      <c r="B24" s="7">
        <v>48672.116585709504</v>
      </c>
      <c r="C24" s="7">
        <v>46465.649314772498</v>
      </c>
      <c r="D24" s="38">
        <v>48481.73369130931</v>
      </c>
      <c r="E24" s="7">
        <v>53116.900441533791</v>
      </c>
      <c r="F24" s="7">
        <v>50714.653105208745</v>
      </c>
      <c r="G24" s="7">
        <v>68113.027060073407</v>
      </c>
      <c r="H24" s="7">
        <v>59766.117088290608</v>
      </c>
      <c r="I24" s="7">
        <v>72001.470658268474</v>
      </c>
      <c r="J24" s="7">
        <v>65961.360400624326</v>
      </c>
      <c r="K24" s="38"/>
      <c r="L24" s="7">
        <v>196736.40003332502</v>
      </c>
      <c r="M24" s="7">
        <v>250595.26791184122</v>
      </c>
      <c r="N24" s="7">
        <v>65961.360400624326</v>
      </c>
      <c r="O24" s="26"/>
      <c r="P24" s="26"/>
      <c r="Q24" s="26"/>
      <c r="R24" s="26"/>
      <c r="S24" s="26"/>
      <c r="T24" s="26"/>
      <c r="U24" s="26"/>
      <c r="V24" s="26"/>
      <c r="W24" s="26"/>
      <c r="X24" s="26"/>
      <c r="Y24" s="26"/>
      <c r="Z24" s="26"/>
      <c r="AA24" s="26"/>
      <c r="AB24" s="26"/>
      <c r="AC24" s="26"/>
      <c r="AD24" s="26"/>
      <c r="AK24" s="26"/>
      <c r="AL24" s="26"/>
      <c r="AM24" s="26"/>
      <c r="AN24" s="26"/>
      <c r="AO24" s="26"/>
      <c r="AP24" s="26"/>
      <c r="AQ24" s="26"/>
      <c r="AR24" s="26"/>
      <c r="AS24" s="26"/>
      <c r="AT24" s="26"/>
      <c r="AU24" s="26"/>
      <c r="AV24" s="26"/>
    </row>
    <row r="25" spans="1:1023 1035:2043 2055:3063 3075:4095 4107:5115 5127:6135 6147:7167 7179:8187 8199:9207 9219:10239 10251:11259 11271:12279 12291:13311 13323:14331 14343:15351 15363:16359" s="5" customFormat="1" ht="13.8" x14ac:dyDescent="0.3">
      <c r="A25" s="22" t="s">
        <v>94</v>
      </c>
      <c r="B25" s="7">
        <v>49432.036397637698</v>
      </c>
      <c r="C25" s="7">
        <v>43214.558578968303</v>
      </c>
      <c r="D25" s="38">
        <v>38348.817532506291</v>
      </c>
      <c r="E25" s="7">
        <v>57789.564170772304</v>
      </c>
      <c r="F25" s="7">
        <v>45645.863361916425</v>
      </c>
      <c r="G25" s="7">
        <v>55780.764365672898</v>
      </c>
      <c r="H25" s="7">
        <v>51291.070231535501</v>
      </c>
      <c r="I25" s="7">
        <v>69750.786363025501</v>
      </c>
      <c r="J25" s="7">
        <v>66234.114766649334</v>
      </c>
      <c r="K25" s="38"/>
      <c r="L25" s="7">
        <v>188784.976679885</v>
      </c>
      <c r="M25" s="7">
        <v>222468.4843221503</v>
      </c>
      <c r="N25" s="7">
        <v>66234.114766649334</v>
      </c>
      <c r="O25" s="26"/>
      <c r="P25" s="26"/>
      <c r="Q25" s="26"/>
      <c r="R25" s="26"/>
      <c r="S25" s="26"/>
      <c r="T25" s="26"/>
      <c r="U25" s="26"/>
      <c r="V25" s="26"/>
      <c r="W25" s="26"/>
      <c r="X25" s="26"/>
      <c r="Y25" s="26"/>
      <c r="Z25" s="26"/>
      <c r="AA25" s="26"/>
      <c r="AB25" s="26"/>
      <c r="AC25" s="26"/>
      <c r="AD25" s="26"/>
      <c r="AK25" s="26"/>
      <c r="AL25" s="26"/>
      <c r="AM25" s="26"/>
      <c r="AN25" s="26"/>
      <c r="AO25" s="26"/>
      <c r="AP25" s="26"/>
      <c r="AQ25" s="26"/>
      <c r="AR25" s="26"/>
      <c r="AS25" s="26"/>
      <c r="AT25" s="26"/>
      <c r="AU25" s="26"/>
      <c r="AV25" s="26"/>
    </row>
    <row r="26" spans="1:1023 1035:2043 2055:3063 3075:4095 4107:5115 5127:6135 6147:7167 7179:8187 8199:9207 9219:10239 10251:11259 11271:12279 12291:13311 13323:14331 14343:15351 15363:16359" s="5" customFormat="1" ht="13.8" x14ac:dyDescent="0.3">
      <c r="A26" s="22" t="s">
        <v>95</v>
      </c>
      <c r="B26" s="74">
        <v>12313.68439453996</v>
      </c>
      <c r="C26" s="74">
        <v>8975.4266156399444</v>
      </c>
      <c r="D26" s="74">
        <v>13898.90123342691</v>
      </c>
      <c r="E26" s="74">
        <v>12816.32421058714</v>
      </c>
      <c r="F26" s="7">
        <v>16800.011228348951</v>
      </c>
      <c r="G26" s="7">
        <v>19994.234985375573</v>
      </c>
      <c r="H26" s="7">
        <v>15312.455615783187</v>
      </c>
      <c r="I26" s="7">
        <v>22245.747391703138</v>
      </c>
      <c r="J26" s="7">
        <v>11587.897846968581</v>
      </c>
      <c r="K26" s="38"/>
      <c r="L26" s="7">
        <v>47997.550569697916</v>
      </c>
      <c r="M26" s="7">
        <v>74352.449221210642</v>
      </c>
      <c r="N26" s="7">
        <v>11587.897846968581</v>
      </c>
      <c r="O26" s="26"/>
      <c r="P26" s="26"/>
      <c r="Q26" s="26"/>
      <c r="R26" s="26"/>
      <c r="S26" s="26"/>
      <c r="T26" s="26"/>
      <c r="U26" s="26"/>
      <c r="V26" s="26"/>
      <c r="W26" s="26"/>
      <c r="X26" s="26"/>
      <c r="Y26" s="26"/>
      <c r="Z26" s="26"/>
      <c r="AA26" s="26"/>
      <c r="AB26" s="26"/>
      <c r="AC26" s="26"/>
      <c r="AD26" s="26"/>
      <c r="AK26" s="26"/>
      <c r="AL26" s="26"/>
      <c r="AM26" s="26"/>
      <c r="AN26" s="26"/>
      <c r="AO26" s="26"/>
      <c r="AP26" s="26"/>
      <c r="AQ26" s="26"/>
      <c r="AR26" s="26"/>
      <c r="AS26" s="26"/>
      <c r="AT26" s="26"/>
      <c r="AU26" s="26"/>
      <c r="AV26" s="26"/>
    </row>
    <row r="27" spans="1:1023 1035:2043 2055:3063 3075:4095 4107:5115 5127:6135 6147:7167 7179:8187 8199:9207 9219:10239 10251:11259 11271:12279 12291:13311 13323:14331 14343:15351 15363:16359" s="5" customFormat="1" ht="13.8" x14ac:dyDescent="0.3">
      <c r="A27" s="22" t="s">
        <v>97</v>
      </c>
      <c r="B27" s="7">
        <v>-44167.957145806111</v>
      </c>
      <c r="C27" s="7">
        <v>-40190.861958891779</v>
      </c>
      <c r="D27" s="38">
        <v>-41792.755916104776</v>
      </c>
      <c r="E27" s="7">
        <v>-48508.779942484209</v>
      </c>
      <c r="F27" s="7">
        <v>-47169.914644450873</v>
      </c>
      <c r="G27" s="7">
        <v>-48365.124513577517</v>
      </c>
      <c r="H27" s="7">
        <v>-41371.486035833557</v>
      </c>
      <c r="I27" s="7">
        <v>-53754.897542703133</v>
      </c>
      <c r="J27" s="7">
        <v>-50073.870736291356</v>
      </c>
      <c r="K27" s="38"/>
      <c r="L27" s="7">
        <v>-174653.48170173093</v>
      </c>
      <c r="M27" s="7">
        <v>-190661.42273656497</v>
      </c>
      <c r="N27" s="7">
        <v>-50073.870736291356</v>
      </c>
      <c r="O27" s="26"/>
      <c r="P27" s="26"/>
      <c r="Q27" s="26"/>
      <c r="R27" s="26"/>
      <c r="S27" s="26"/>
      <c r="T27" s="26"/>
      <c r="U27" s="26"/>
      <c r="V27" s="26"/>
      <c r="W27" s="26"/>
      <c r="X27" s="26"/>
      <c r="Y27" s="26"/>
      <c r="Z27" s="26"/>
      <c r="AA27" s="26"/>
      <c r="AB27" s="26"/>
      <c r="AC27" s="26"/>
      <c r="AD27" s="26"/>
      <c r="AK27" s="26"/>
      <c r="AL27" s="26"/>
      <c r="AM27" s="26"/>
      <c r="AN27" s="26"/>
      <c r="AO27" s="26"/>
      <c r="AP27" s="26"/>
      <c r="AQ27" s="26"/>
      <c r="AR27" s="26"/>
      <c r="AS27" s="26"/>
      <c r="AT27" s="26"/>
      <c r="AU27" s="26"/>
      <c r="AV27" s="26"/>
    </row>
    <row r="28" spans="1:1023 1035:2043 2055:3063 3075:4095 4107:5115 5127:6135 6147:7167 7179:8187 8199:9207 9219:10239 10251:11259 11271:12279 12291:13311 13323:14331 14343:15351 15363:16359" s="19" customFormat="1" ht="13.8" x14ac:dyDescent="0.3">
      <c r="A28" s="46" t="s">
        <v>20</v>
      </c>
      <c r="B28" s="19">
        <v>125853.925460566</v>
      </c>
      <c r="C28" s="19">
        <v>110650.36440365401</v>
      </c>
      <c r="D28" s="19">
        <v>116448.141739471</v>
      </c>
      <c r="E28" s="19">
        <v>132565.70058915199</v>
      </c>
      <c r="F28" s="19">
        <v>130288.3047285584</v>
      </c>
      <c r="G28" s="19">
        <v>154804.95646033299</v>
      </c>
      <c r="H28" s="19">
        <v>147039.91330854601</v>
      </c>
      <c r="I28" s="19">
        <v>180988.16221135671</v>
      </c>
      <c r="J28" s="19">
        <v>158443.60073062027</v>
      </c>
      <c r="K28" s="57"/>
      <c r="L28" s="19">
        <v>485518.13219284202</v>
      </c>
      <c r="M28" s="19">
        <v>613121.33670929493</v>
      </c>
      <c r="N28" s="19">
        <v>158443.60073062027</v>
      </c>
      <c r="O28" s="26"/>
      <c r="P28" s="26"/>
      <c r="Q28" s="26"/>
      <c r="R28" s="26"/>
      <c r="S28" s="26"/>
      <c r="T28" s="26"/>
      <c r="U28" s="26"/>
      <c r="V28" s="26"/>
      <c r="W28" s="26"/>
      <c r="X28" s="26"/>
      <c r="Y28" s="26"/>
      <c r="Z28" s="26"/>
      <c r="AA28" s="26"/>
      <c r="AB28" s="26"/>
      <c r="AC28" s="26"/>
      <c r="AD28" s="26"/>
      <c r="AE28" s="8"/>
      <c r="AF28" s="8"/>
      <c r="AG28" s="8"/>
      <c r="AH28" s="8"/>
      <c r="AI28" s="8"/>
      <c r="AJ28" s="8"/>
      <c r="AK28" s="26"/>
      <c r="AL28" s="26"/>
      <c r="AM28" s="26"/>
      <c r="AN28" s="26"/>
      <c r="AO28" s="26"/>
      <c r="AP28" s="26"/>
      <c r="AQ28" s="26"/>
      <c r="AR28" s="26"/>
      <c r="AS28" s="26"/>
      <c r="AT28" s="26"/>
      <c r="AU28" s="26"/>
      <c r="AV28" s="26"/>
      <c r="AW28" s="8"/>
      <c r="AX28" s="8"/>
      <c r="AY28" s="6"/>
      <c r="AZ28" s="8"/>
      <c r="BA28" s="8"/>
      <c r="BB28" s="8"/>
      <c r="BC28" s="8"/>
      <c r="BD28" s="8"/>
      <c r="BE28" s="8"/>
      <c r="BF28" s="8"/>
      <c r="BG28" s="8"/>
      <c r="BH28" s="8"/>
      <c r="BI28" s="8"/>
      <c r="BJ28" s="8"/>
      <c r="BK28" s="6"/>
      <c r="BL28" s="8"/>
      <c r="BM28" s="8"/>
      <c r="BN28" s="8"/>
      <c r="BO28" s="8"/>
      <c r="BP28" s="8"/>
      <c r="BQ28" s="8"/>
      <c r="BR28" s="8"/>
      <c r="BS28" s="8"/>
      <c r="BT28" s="8"/>
      <c r="BU28" s="8"/>
      <c r="BV28" s="8"/>
      <c r="BW28" s="6"/>
      <c r="BX28" s="8"/>
      <c r="BY28" s="8"/>
      <c r="BZ28" s="8"/>
      <c r="CA28" s="8"/>
      <c r="CB28" s="8"/>
      <c r="CC28" s="8"/>
      <c r="CD28" s="8"/>
      <c r="CE28" s="8"/>
      <c r="CF28" s="8"/>
      <c r="CG28" s="8"/>
      <c r="CH28" s="8"/>
      <c r="CI28" s="6"/>
      <c r="CJ28" s="8"/>
      <c r="CK28" s="8"/>
      <c r="CL28" s="8"/>
      <c r="CM28" s="8"/>
      <c r="CN28" s="8"/>
      <c r="CO28" s="8"/>
      <c r="CP28" s="8"/>
      <c r="CQ28" s="8"/>
      <c r="CR28" s="8"/>
      <c r="CS28" s="8"/>
      <c r="CT28" s="8"/>
      <c r="CU28" s="6"/>
      <c r="CV28" s="8"/>
      <c r="CW28" s="8"/>
      <c r="CX28" s="8"/>
      <c r="CY28" s="8"/>
      <c r="CZ28" s="8"/>
      <c r="DA28" s="8"/>
      <c r="DB28" s="8"/>
      <c r="DC28" s="8"/>
      <c r="DD28" s="8"/>
      <c r="DE28" s="8"/>
      <c r="DF28" s="8"/>
      <c r="DG28" s="6"/>
      <c r="DH28" s="8"/>
      <c r="DI28" s="8"/>
      <c r="DJ28" s="8"/>
      <c r="DK28" s="8"/>
      <c r="DL28" s="8"/>
      <c r="DM28" s="8"/>
      <c r="DN28" s="8"/>
      <c r="DO28" s="8"/>
      <c r="DP28" s="8"/>
      <c r="DQ28" s="8"/>
      <c r="DR28" s="8"/>
      <c r="DS28" s="6"/>
      <c r="DT28" s="8"/>
      <c r="DU28" s="8"/>
      <c r="DV28" s="8"/>
      <c r="DW28" s="8"/>
      <c r="DX28" s="8"/>
      <c r="DY28" s="8"/>
      <c r="DZ28" s="8"/>
      <c r="EA28" s="8"/>
      <c r="EB28" s="8"/>
      <c r="EC28" s="8"/>
      <c r="ED28" s="8"/>
      <c r="EE28" s="6"/>
      <c r="EF28" s="8"/>
      <c r="EG28" s="8"/>
      <c r="EH28" s="8"/>
      <c r="EI28" s="8"/>
      <c r="EJ28" s="8"/>
      <c r="EK28" s="8"/>
      <c r="EL28" s="8"/>
      <c r="EM28" s="8"/>
      <c r="EN28" s="8"/>
      <c r="EO28" s="8"/>
      <c r="EP28" s="8"/>
      <c r="EQ28" s="6"/>
      <c r="ER28" s="8"/>
      <c r="ES28" s="8"/>
      <c r="ET28" s="8"/>
      <c r="EU28" s="8"/>
      <c r="EV28" s="8"/>
      <c r="EW28" s="8"/>
      <c r="EX28" s="8"/>
      <c r="EY28" s="8"/>
      <c r="EZ28" s="8"/>
      <c r="FA28" s="8"/>
      <c r="FB28" s="8"/>
      <c r="FC28" s="6"/>
      <c r="FD28" s="8"/>
      <c r="FE28" s="8"/>
      <c r="FF28" s="8"/>
      <c r="FG28" s="8"/>
      <c r="FH28" s="8"/>
      <c r="FI28" s="8"/>
      <c r="FJ28" s="8"/>
      <c r="FK28" s="8"/>
      <c r="FL28" s="8"/>
      <c r="FM28" s="8"/>
      <c r="FN28" s="8"/>
      <c r="FO28" s="6"/>
      <c r="FP28" s="8"/>
      <c r="FQ28" s="8"/>
      <c r="FR28" s="8"/>
      <c r="FS28" s="8"/>
      <c r="FT28" s="8"/>
      <c r="FU28" s="8"/>
      <c r="FV28" s="8"/>
      <c r="FW28" s="8"/>
      <c r="FX28" s="8"/>
      <c r="FY28" s="8"/>
      <c r="FZ28" s="8"/>
      <c r="GA28" s="6"/>
      <c r="GB28" s="8"/>
      <c r="GC28" s="8"/>
      <c r="GD28" s="8"/>
      <c r="GE28" s="8"/>
      <c r="GF28" s="8"/>
      <c r="GG28" s="8"/>
      <c r="GH28" s="8"/>
      <c r="GI28" s="8"/>
      <c r="GJ28" s="8"/>
      <c r="GK28" s="8"/>
      <c r="GL28" s="8"/>
      <c r="GM28" s="6"/>
      <c r="GN28" s="8"/>
      <c r="GO28" s="8"/>
      <c r="GP28" s="8"/>
      <c r="GQ28" s="8"/>
      <c r="GR28" s="8"/>
      <c r="GS28" s="8"/>
      <c r="GT28" s="8"/>
      <c r="GU28" s="8"/>
      <c r="GV28" s="8"/>
      <c r="GW28" s="8"/>
      <c r="GX28" s="8"/>
      <c r="GY28" s="6"/>
      <c r="GZ28" s="8"/>
      <c r="HA28" s="8"/>
      <c r="HB28" s="8"/>
      <c r="HC28" s="8"/>
      <c r="HD28" s="8"/>
      <c r="HE28" s="8"/>
      <c r="HF28" s="8"/>
      <c r="HG28" s="8"/>
      <c r="HH28" s="8"/>
      <c r="HI28" s="8"/>
      <c r="HJ28" s="8"/>
      <c r="HK28" s="18"/>
      <c r="HW28" s="18"/>
      <c r="II28" s="18"/>
      <c r="IU28" s="18"/>
      <c r="JG28" s="18"/>
      <c r="JS28" s="18"/>
      <c r="KE28" s="18"/>
      <c r="KQ28" s="18"/>
      <c r="LC28" s="18"/>
      <c r="LO28" s="18"/>
      <c r="MA28" s="18"/>
      <c r="MM28" s="18"/>
      <c r="MY28" s="18"/>
      <c r="NK28" s="18"/>
      <c r="NW28" s="18"/>
      <c r="OI28" s="18"/>
      <c r="OU28" s="18"/>
      <c r="PG28" s="18"/>
      <c r="PS28" s="18"/>
      <c r="QE28" s="18"/>
      <c r="QQ28" s="18"/>
      <c r="RC28" s="18"/>
      <c r="RO28" s="18"/>
      <c r="SA28" s="18"/>
      <c r="SM28" s="18"/>
      <c r="SY28" s="18"/>
      <c r="TK28" s="18"/>
      <c r="TW28" s="18"/>
      <c r="UI28" s="18"/>
      <c r="UU28" s="18"/>
      <c r="VG28" s="18"/>
      <c r="VS28" s="18"/>
      <c r="WE28" s="18"/>
      <c r="WQ28" s="18"/>
      <c r="XC28" s="18"/>
      <c r="XO28" s="18"/>
      <c r="YA28" s="18"/>
      <c r="YM28" s="18"/>
      <c r="YY28" s="18"/>
      <c r="ZK28" s="18"/>
      <c r="ZW28" s="18"/>
      <c r="AAI28" s="18"/>
      <c r="AAU28" s="18"/>
      <c r="ABG28" s="18"/>
      <c r="ABS28" s="18"/>
      <c r="ACE28" s="18"/>
      <c r="ACQ28" s="18"/>
      <c r="ADC28" s="18"/>
      <c r="ADO28" s="18"/>
      <c r="AEA28" s="18"/>
      <c r="AEM28" s="18"/>
      <c r="AEY28" s="18"/>
      <c r="AFK28" s="18"/>
      <c r="AFW28" s="18"/>
      <c r="AGI28" s="18"/>
      <c r="AGU28" s="18"/>
      <c r="AHG28" s="18"/>
      <c r="AHS28" s="18"/>
      <c r="AIE28" s="18"/>
      <c r="AIQ28" s="18"/>
      <c r="AJC28" s="18"/>
      <c r="AJO28" s="18"/>
      <c r="AKA28" s="18"/>
      <c r="AKM28" s="18"/>
      <c r="AKY28" s="18"/>
      <c r="ALK28" s="18"/>
      <c r="ALW28" s="18"/>
      <c r="AMI28" s="18"/>
      <c r="AMU28" s="18"/>
      <c r="ANG28" s="18"/>
      <c r="ANS28" s="18"/>
      <c r="AOE28" s="18"/>
      <c r="AOQ28" s="18"/>
      <c r="APC28" s="18"/>
      <c r="APO28" s="18"/>
      <c r="AQA28" s="18"/>
      <c r="AQM28" s="18"/>
      <c r="AQY28" s="18"/>
      <c r="ARK28" s="18"/>
      <c r="ARW28" s="18"/>
      <c r="ASI28" s="18"/>
      <c r="ASU28" s="18"/>
      <c r="ATG28" s="18"/>
      <c r="ATS28" s="18"/>
      <c r="AUE28" s="18"/>
      <c r="AUQ28" s="18"/>
      <c r="AVC28" s="18"/>
      <c r="AVO28" s="18"/>
      <c r="AWA28" s="18"/>
      <c r="AWM28" s="18"/>
      <c r="AWY28" s="18"/>
      <c r="AXK28" s="18"/>
      <c r="AXW28" s="18"/>
      <c r="AYI28" s="18"/>
      <c r="AYU28" s="18"/>
      <c r="AZG28" s="18"/>
      <c r="AZS28" s="18"/>
      <c r="BAE28" s="18"/>
      <c r="BAQ28" s="18"/>
      <c r="BBC28" s="18"/>
      <c r="BBO28" s="18"/>
      <c r="BCA28" s="18"/>
      <c r="BCM28" s="18"/>
      <c r="BCY28" s="18"/>
      <c r="BDK28" s="18"/>
      <c r="BDW28" s="18"/>
      <c r="BEI28" s="18"/>
      <c r="BEU28" s="18"/>
      <c r="BFG28" s="18"/>
      <c r="BFS28" s="18"/>
      <c r="BGE28" s="18"/>
      <c r="BGQ28" s="18"/>
      <c r="BHC28" s="18"/>
      <c r="BHO28" s="18"/>
      <c r="BIA28" s="18"/>
      <c r="BIM28" s="18"/>
      <c r="BIY28" s="18"/>
      <c r="BJK28" s="18"/>
      <c r="BJW28" s="18"/>
      <c r="BKI28" s="18"/>
      <c r="BKU28" s="18"/>
      <c r="BLG28" s="18"/>
      <c r="BLS28" s="18"/>
      <c r="BME28" s="18"/>
      <c r="BMQ28" s="18"/>
      <c r="BNC28" s="18"/>
      <c r="BNO28" s="18"/>
      <c r="BOA28" s="18"/>
      <c r="BOM28" s="18"/>
      <c r="BOY28" s="18"/>
      <c r="BPK28" s="18"/>
      <c r="BPW28" s="18"/>
      <c r="BQI28" s="18"/>
      <c r="BQU28" s="18"/>
      <c r="BRG28" s="18"/>
      <c r="BRS28" s="18"/>
      <c r="BSE28" s="18"/>
      <c r="BSQ28" s="18"/>
      <c r="BTC28" s="18"/>
      <c r="BTO28" s="18"/>
      <c r="BUA28" s="18"/>
      <c r="BUM28" s="18"/>
      <c r="BUY28" s="18"/>
      <c r="BVK28" s="18"/>
      <c r="BVW28" s="18"/>
      <c r="BWI28" s="18"/>
      <c r="BWU28" s="18"/>
      <c r="BXG28" s="18"/>
      <c r="BXS28" s="18"/>
      <c r="BYE28" s="18"/>
      <c r="BYQ28" s="18"/>
      <c r="BZC28" s="18"/>
      <c r="BZO28" s="18"/>
      <c r="CAA28" s="18"/>
      <c r="CAM28" s="18"/>
      <c r="CAY28" s="18"/>
      <c r="CBK28" s="18"/>
      <c r="CBW28" s="18"/>
      <c r="CCI28" s="18"/>
      <c r="CCU28" s="18"/>
      <c r="CDG28" s="18"/>
      <c r="CDS28" s="18"/>
      <c r="CEE28" s="18"/>
      <c r="CEQ28" s="18"/>
      <c r="CFC28" s="18"/>
      <c r="CFO28" s="18"/>
      <c r="CGA28" s="18"/>
      <c r="CGM28" s="18"/>
      <c r="CGY28" s="18"/>
      <c r="CHK28" s="18"/>
      <c r="CHW28" s="18"/>
      <c r="CII28" s="18"/>
      <c r="CIU28" s="18"/>
      <c r="CJG28" s="18"/>
      <c r="CJS28" s="18"/>
      <c r="CKE28" s="18"/>
      <c r="CKQ28" s="18"/>
      <c r="CLC28" s="18"/>
      <c r="CLO28" s="18"/>
      <c r="CMA28" s="18"/>
      <c r="CMM28" s="18"/>
      <c r="CMY28" s="18"/>
      <c r="CNK28" s="18"/>
      <c r="CNW28" s="18"/>
      <c r="COI28" s="18"/>
      <c r="COU28" s="18"/>
      <c r="CPG28" s="18"/>
      <c r="CPS28" s="18"/>
      <c r="CQE28" s="18"/>
      <c r="CQQ28" s="18"/>
      <c r="CRC28" s="18"/>
      <c r="CRO28" s="18"/>
      <c r="CSA28" s="18"/>
      <c r="CSM28" s="18"/>
      <c r="CSY28" s="18"/>
      <c r="CTK28" s="18"/>
      <c r="CTW28" s="18"/>
      <c r="CUI28" s="18"/>
      <c r="CUU28" s="18"/>
      <c r="CVG28" s="18"/>
      <c r="CVS28" s="18"/>
      <c r="CWE28" s="18"/>
      <c r="CWQ28" s="18"/>
      <c r="CXC28" s="18"/>
      <c r="CXO28" s="18"/>
      <c r="CYA28" s="18"/>
      <c r="CYM28" s="18"/>
      <c r="CYY28" s="18"/>
      <c r="CZK28" s="18"/>
      <c r="CZW28" s="18"/>
      <c r="DAI28" s="18"/>
      <c r="DAU28" s="18"/>
      <c r="DBG28" s="18"/>
      <c r="DBS28" s="18"/>
      <c r="DCE28" s="18"/>
      <c r="DCQ28" s="18"/>
      <c r="DDC28" s="18"/>
      <c r="DDO28" s="18"/>
      <c r="DEA28" s="18"/>
      <c r="DEM28" s="18"/>
      <c r="DEY28" s="18"/>
      <c r="DFK28" s="18"/>
      <c r="DFW28" s="18"/>
      <c r="DGI28" s="18"/>
      <c r="DGU28" s="18"/>
      <c r="DHG28" s="18"/>
      <c r="DHS28" s="18"/>
      <c r="DIE28" s="18"/>
      <c r="DIQ28" s="18"/>
      <c r="DJC28" s="18"/>
      <c r="DJO28" s="18"/>
      <c r="DKA28" s="18"/>
      <c r="DKM28" s="18"/>
      <c r="DKY28" s="18"/>
      <c r="DLK28" s="18"/>
      <c r="DLW28" s="18"/>
      <c r="DMI28" s="18"/>
      <c r="DMU28" s="18"/>
      <c r="DNG28" s="18"/>
      <c r="DNS28" s="18"/>
      <c r="DOE28" s="18"/>
      <c r="DOQ28" s="18"/>
      <c r="DPC28" s="18"/>
      <c r="DPO28" s="18"/>
      <c r="DQA28" s="18"/>
      <c r="DQM28" s="18"/>
      <c r="DQY28" s="18"/>
      <c r="DRK28" s="18"/>
      <c r="DRW28" s="18"/>
      <c r="DSI28" s="18"/>
      <c r="DSU28" s="18"/>
      <c r="DTG28" s="18"/>
      <c r="DTS28" s="18"/>
      <c r="DUE28" s="18"/>
      <c r="DUQ28" s="18"/>
      <c r="DVC28" s="18"/>
      <c r="DVO28" s="18"/>
      <c r="DWA28" s="18"/>
      <c r="DWM28" s="18"/>
      <c r="DWY28" s="18"/>
      <c r="DXK28" s="18"/>
      <c r="DXW28" s="18"/>
      <c r="DYI28" s="18"/>
      <c r="DYU28" s="18"/>
      <c r="DZG28" s="18"/>
      <c r="DZS28" s="18"/>
      <c r="EAE28" s="18"/>
      <c r="EAQ28" s="18"/>
      <c r="EBC28" s="18"/>
      <c r="EBO28" s="18"/>
      <c r="ECA28" s="18"/>
      <c r="ECM28" s="18"/>
      <c r="ECY28" s="18"/>
      <c r="EDK28" s="18"/>
      <c r="EDW28" s="18"/>
      <c r="EEI28" s="18"/>
      <c r="EEU28" s="18"/>
      <c r="EFG28" s="18"/>
      <c r="EFS28" s="18"/>
      <c r="EGE28" s="18"/>
      <c r="EGQ28" s="18"/>
      <c r="EHC28" s="18"/>
      <c r="EHO28" s="18"/>
      <c r="EIA28" s="18"/>
      <c r="EIM28" s="18"/>
      <c r="EIY28" s="18"/>
      <c r="EJK28" s="18"/>
      <c r="EJW28" s="18"/>
      <c r="EKI28" s="18"/>
      <c r="EKU28" s="18"/>
      <c r="ELG28" s="18"/>
      <c r="ELS28" s="18"/>
      <c r="EME28" s="18"/>
      <c r="EMQ28" s="18"/>
      <c r="ENC28" s="18"/>
      <c r="ENO28" s="18"/>
      <c r="EOA28" s="18"/>
      <c r="EOM28" s="18"/>
      <c r="EOY28" s="18"/>
      <c r="EPK28" s="18"/>
      <c r="EPW28" s="18"/>
      <c r="EQI28" s="18"/>
      <c r="EQU28" s="18"/>
      <c r="ERG28" s="18"/>
      <c r="ERS28" s="18"/>
      <c r="ESE28" s="18"/>
      <c r="ESQ28" s="18"/>
      <c r="ETC28" s="18"/>
      <c r="ETO28" s="18"/>
      <c r="EUA28" s="18"/>
      <c r="EUM28" s="18"/>
      <c r="EUY28" s="18"/>
      <c r="EVK28" s="18"/>
      <c r="EVW28" s="18"/>
      <c r="EWI28" s="18"/>
      <c r="EWU28" s="18"/>
      <c r="EXG28" s="18"/>
      <c r="EXS28" s="18"/>
      <c r="EYE28" s="18"/>
      <c r="EYQ28" s="18"/>
      <c r="EZC28" s="18"/>
      <c r="EZO28" s="18"/>
      <c r="FAA28" s="18"/>
      <c r="FAM28" s="18"/>
      <c r="FAY28" s="18"/>
      <c r="FBK28" s="18"/>
      <c r="FBW28" s="18"/>
      <c r="FCI28" s="18"/>
      <c r="FCU28" s="18"/>
      <c r="FDG28" s="18"/>
      <c r="FDS28" s="18"/>
      <c r="FEE28" s="18"/>
      <c r="FEQ28" s="18"/>
      <c r="FFC28" s="18"/>
      <c r="FFO28" s="18"/>
      <c r="FGA28" s="18"/>
      <c r="FGM28" s="18"/>
      <c r="FGY28" s="18"/>
      <c r="FHK28" s="18"/>
      <c r="FHW28" s="18"/>
      <c r="FII28" s="18"/>
      <c r="FIU28" s="18"/>
      <c r="FJG28" s="18"/>
      <c r="FJS28" s="18"/>
      <c r="FKE28" s="18"/>
      <c r="FKQ28" s="18"/>
      <c r="FLC28" s="18"/>
      <c r="FLO28" s="18"/>
      <c r="FMA28" s="18"/>
      <c r="FMM28" s="18"/>
      <c r="FMY28" s="18"/>
      <c r="FNK28" s="18"/>
      <c r="FNW28" s="18"/>
      <c r="FOI28" s="18"/>
      <c r="FOU28" s="18"/>
      <c r="FPG28" s="18"/>
      <c r="FPS28" s="18"/>
      <c r="FQE28" s="18"/>
      <c r="FQQ28" s="18"/>
      <c r="FRC28" s="18"/>
      <c r="FRO28" s="18"/>
      <c r="FSA28" s="18"/>
      <c r="FSM28" s="18"/>
      <c r="FSY28" s="18"/>
      <c r="FTK28" s="18"/>
      <c r="FTW28" s="18"/>
      <c r="FUI28" s="18"/>
      <c r="FUU28" s="18"/>
      <c r="FVG28" s="18"/>
      <c r="FVS28" s="18"/>
      <c r="FWE28" s="18"/>
      <c r="FWQ28" s="18"/>
      <c r="FXC28" s="18"/>
      <c r="FXO28" s="18"/>
      <c r="FYA28" s="18"/>
      <c r="FYM28" s="18"/>
      <c r="FYY28" s="18"/>
      <c r="FZK28" s="18"/>
      <c r="FZW28" s="18"/>
      <c r="GAI28" s="18"/>
      <c r="GAU28" s="18"/>
      <c r="GBG28" s="18"/>
      <c r="GBS28" s="18"/>
      <c r="GCE28" s="18"/>
      <c r="GCQ28" s="18"/>
      <c r="GDC28" s="18"/>
      <c r="GDO28" s="18"/>
      <c r="GEA28" s="18"/>
      <c r="GEM28" s="18"/>
      <c r="GEY28" s="18"/>
      <c r="GFK28" s="18"/>
      <c r="GFW28" s="18"/>
      <c r="GGI28" s="18"/>
      <c r="GGU28" s="18"/>
      <c r="GHG28" s="18"/>
      <c r="GHS28" s="18"/>
      <c r="GIE28" s="18"/>
      <c r="GIQ28" s="18"/>
      <c r="GJC28" s="18"/>
      <c r="GJO28" s="18"/>
      <c r="GKA28" s="18"/>
      <c r="GKM28" s="18"/>
      <c r="GKY28" s="18"/>
      <c r="GLK28" s="18"/>
      <c r="GLW28" s="18"/>
      <c r="GMI28" s="18"/>
      <c r="GMU28" s="18"/>
      <c r="GNG28" s="18"/>
      <c r="GNS28" s="18"/>
      <c r="GOE28" s="18"/>
      <c r="GOQ28" s="18"/>
      <c r="GPC28" s="18"/>
      <c r="GPO28" s="18"/>
      <c r="GQA28" s="18"/>
      <c r="GQM28" s="18"/>
      <c r="GQY28" s="18"/>
      <c r="GRK28" s="18"/>
      <c r="GRW28" s="18"/>
      <c r="GSI28" s="18"/>
      <c r="GSU28" s="18"/>
      <c r="GTG28" s="18"/>
      <c r="GTS28" s="18"/>
      <c r="GUE28" s="18"/>
      <c r="GUQ28" s="18"/>
      <c r="GVC28" s="18"/>
      <c r="GVO28" s="18"/>
      <c r="GWA28" s="18"/>
      <c r="GWM28" s="18"/>
      <c r="GWY28" s="18"/>
      <c r="GXK28" s="18"/>
      <c r="GXW28" s="18"/>
      <c r="GYI28" s="18"/>
      <c r="GYU28" s="18"/>
      <c r="GZG28" s="18"/>
      <c r="GZS28" s="18"/>
      <c r="HAE28" s="18"/>
      <c r="HAQ28" s="18"/>
      <c r="HBC28" s="18"/>
      <c r="HBO28" s="18"/>
      <c r="HCA28" s="18"/>
      <c r="HCM28" s="18"/>
      <c r="HCY28" s="18"/>
      <c r="HDK28" s="18"/>
      <c r="HDW28" s="18"/>
      <c r="HEI28" s="18"/>
      <c r="HEU28" s="18"/>
      <c r="HFG28" s="18"/>
      <c r="HFS28" s="18"/>
      <c r="HGE28" s="18"/>
      <c r="HGQ28" s="18"/>
      <c r="HHC28" s="18"/>
      <c r="HHO28" s="18"/>
      <c r="HIA28" s="18"/>
      <c r="HIM28" s="18"/>
      <c r="HIY28" s="18"/>
      <c r="HJK28" s="18"/>
      <c r="HJW28" s="18"/>
      <c r="HKI28" s="18"/>
      <c r="HKU28" s="18"/>
      <c r="HLG28" s="18"/>
      <c r="HLS28" s="18"/>
      <c r="HME28" s="18"/>
      <c r="HMQ28" s="18"/>
      <c r="HNC28" s="18"/>
      <c r="HNO28" s="18"/>
      <c r="HOA28" s="18"/>
      <c r="HOM28" s="18"/>
      <c r="HOY28" s="18"/>
      <c r="HPK28" s="18"/>
      <c r="HPW28" s="18"/>
      <c r="HQI28" s="18"/>
      <c r="HQU28" s="18"/>
      <c r="HRG28" s="18"/>
      <c r="HRS28" s="18"/>
      <c r="HSE28" s="18"/>
      <c r="HSQ28" s="18"/>
      <c r="HTC28" s="18"/>
      <c r="HTO28" s="18"/>
      <c r="HUA28" s="18"/>
      <c r="HUM28" s="18"/>
      <c r="HUY28" s="18"/>
      <c r="HVK28" s="18"/>
      <c r="HVW28" s="18"/>
      <c r="HWI28" s="18"/>
      <c r="HWU28" s="18"/>
      <c r="HXG28" s="18"/>
      <c r="HXS28" s="18"/>
      <c r="HYE28" s="18"/>
      <c r="HYQ28" s="18"/>
      <c r="HZC28" s="18"/>
      <c r="HZO28" s="18"/>
      <c r="IAA28" s="18"/>
      <c r="IAM28" s="18"/>
      <c r="IAY28" s="18"/>
      <c r="IBK28" s="18"/>
      <c r="IBW28" s="18"/>
      <c r="ICI28" s="18"/>
      <c r="ICU28" s="18"/>
      <c r="IDG28" s="18"/>
      <c r="IDS28" s="18"/>
      <c r="IEE28" s="18"/>
      <c r="IEQ28" s="18"/>
      <c r="IFC28" s="18"/>
      <c r="IFO28" s="18"/>
      <c r="IGA28" s="18"/>
      <c r="IGM28" s="18"/>
      <c r="IGY28" s="18"/>
      <c r="IHK28" s="18"/>
      <c r="IHW28" s="18"/>
      <c r="III28" s="18"/>
      <c r="IIU28" s="18"/>
      <c r="IJG28" s="18"/>
      <c r="IJS28" s="18"/>
      <c r="IKE28" s="18"/>
      <c r="IKQ28" s="18"/>
      <c r="ILC28" s="18"/>
      <c r="ILO28" s="18"/>
      <c r="IMA28" s="18"/>
      <c r="IMM28" s="18"/>
      <c r="IMY28" s="18"/>
      <c r="INK28" s="18"/>
      <c r="INW28" s="18"/>
      <c r="IOI28" s="18"/>
      <c r="IOU28" s="18"/>
      <c r="IPG28" s="18"/>
      <c r="IPS28" s="18"/>
      <c r="IQE28" s="18"/>
      <c r="IQQ28" s="18"/>
      <c r="IRC28" s="18"/>
      <c r="IRO28" s="18"/>
      <c r="ISA28" s="18"/>
      <c r="ISM28" s="18"/>
      <c r="ISY28" s="18"/>
      <c r="ITK28" s="18"/>
      <c r="ITW28" s="18"/>
      <c r="IUI28" s="18"/>
      <c r="IUU28" s="18"/>
      <c r="IVG28" s="18"/>
      <c r="IVS28" s="18"/>
      <c r="IWE28" s="18"/>
      <c r="IWQ28" s="18"/>
      <c r="IXC28" s="18"/>
      <c r="IXO28" s="18"/>
      <c r="IYA28" s="18"/>
      <c r="IYM28" s="18"/>
      <c r="IYY28" s="18"/>
      <c r="IZK28" s="18"/>
      <c r="IZW28" s="18"/>
      <c r="JAI28" s="18"/>
      <c r="JAU28" s="18"/>
      <c r="JBG28" s="18"/>
      <c r="JBS28" s="18"/>
      <c r="JCE28" s="18"/>
      <c r="JCQ28" s="18"/>
      <c r="JDC28" s="18"/>
      <c r="JDO28" s="18"/>
      <c r="JEA28" s="18"/>
      <c r="JEM28" s="18"/>
      <c r="JEY28" s="18"/>
      <c r="JFK28" s="18"/>
      <c r="JFW28" s="18"/>
      <c r="JGI28" s="18"/>
      <c r="JGU28" s="18"/>
      <c r="JHG28" s="18"/>
      <c r="JHS28" s="18"/>
      <c r="JIE28" s="18"/>
      <c r="JIQ28" s="18"/>
      <c r="JJC28" s="18"/>
      <c r="JJO28" s="18"/>
      <c r="JKA28" s="18"/>
      <c r="JKM28" s="18"/>
      <c r="JKY28" s="18"/>
      <c r="JLK28" s="18"/>
      <c r="JLW28" s="18"/>
      <c r="JMI28" s="18"/>
      <c r="JMU28" s="18"/>
      <c r="JNG28" s="18"/>
      <c r="JNS28" s="18"/>
      <c r="JOE28" s="18"/>
      <c r="JOQ28" s="18"/>
      <c r="JPC28" s="18"/>
      <c r="JPO28" s="18"/>
      <c r="JQA28" s="18"/>
      <c r="JQM28" s="18"/>
      <c r="JQY28" s="18"/>
      <c r="JRK28" s="18"/>
      <c r="JRW28" s="18"/>
      <c r="JSI28" s="18"/>
      <c r="JSU28" s="18"/>
      <c r="JTG28" s="18"/>
      <c r="JTS28" s="18"/>
      <c r="JUE28" s="18"/>
      <c r="JUQ28" s="18"/>
      <c r="JVC28" s="18"/>
      <c r="JVO28" s="18"/>
      <c r="JWA28" s="18"/>
      <c r="JWM28" s="18"/>
      <c r="JWY28" s="18"/>
      <c r="JXK28" s="18"/>
      <c r="JXW28" s="18"/>
      <c r="JYI28" s="18"/>
      <c r="JYU28" s="18"/>
      <c r="JZG28" s="18"/>
      <c r="JZS28" s="18"/>
      <c r="KAE28" s="18"/>
      <c r="KAQ28" s="18"/>
      <c r="KBC28" s="18"/>
      <c r="KBO28" s="18"/>
      <c r="KCA28" s="18"/>
      <c r="KCM28" s="18"/>
      <c r="KCY28" s="18"/>
      <c r="KDK28" s="18"/>
      <c r="KDW28" s="18"/>
      <c r="KEI28" s="18"/>
      <c r="KEU28" s="18"/>
      <c r="KFG28" s="18"/>
      <c r="KFS28" s="18"/>
      <c r="KGE28" s="18"/>
      <c r="KGQ28" s="18"/>
      <c r="KHC28" s="18"/>
      <c r="KHO28" s="18"/>
      <c r="KIA28" s="18"/>
      <c r="KIM28" s="18"/>
      <c r="KIY28" s="18"/>
      <c r="KJK28" s="18"/>
      <c r="KJW28" s="18"/>
      <c r="KKI28" s="18"/>
      <c r="KKU28" s="18"/>
      <c r="KLG28" s="18"/>
      <c r="KLS28" s="18"/>
      <c r="KME28" s="18"/>
      <c r="KMQ28" s="18"/>
      <c r="KNC28" s="18"/>
      <c r="KNO28" s="18"/>
      <c r="KOA28" s="18"/>
      <c r="KOM28" s="18"/>
      <c r="KOY28" s="18"/>
      <c r="KPK28" s="18"/>
      <c r="KPW28" s="18"/>
      <c r="KQI28" s="18"/>
      <c r="KQU28" s="18"/>
      <c r="KRG28" s="18"/>
      <c r="KRS28" s="18"/>
      <c r="KSE28" s="18"/>
      <c r="KSQ28" s="18"/>
      <c r="KTC28" s="18"/>
      <c r="KTO28" s="18"/>
      <c r="KUA28" s="18"/>
      <c r="KUM28" s="18"/>
      <c r="KUY28" s="18"/>
      <c r="KVK28" s="18"/>
      <c r="KVW28" s="18"/>
      <c r="KWI28" s="18"/>
      <c r="KWU28" s="18"/>
      <c r="KXG28" s="18"/>
      <c r="KXS28" s="18"/>
      <c r="KYE28" s="18"/>
      <c r="KYQ28" s="18"/>
      <c r="KZC28" s="18"/>
      <c r="KZO28" s="18"/>
      <c r="LAA28" s="18"/>
      <c r="LAM28" s="18"/>
      <c r="LAY28" s="18"/>
      <c r="LBK28" s="18"/>
      <c r="LBW28" s="18"/>
      <c r="LCI28" s="18"/>
      <c r="LCU28" s="18"/>
      <c r="LDG28" s="18"/>
      <c r="LDS28" s="18"/>
      <c r="LEE28" s="18"/>
      <c r="LEQ28" s="18"/>
      <c r="LFC28" s="18"/>
      <c r="LFO28" s="18"/>
      <c r="LGA28" s="18"/>
      <c r="LGM28" s="18"/>
      <c r="LGY28" s="18"/>
      <c r="LHK28" s="18"/>
      <c r="LHW28" s="18"/>
      <c r="LII28" s="18"/>
      <c r="LIU28" s="18"/>
      <c r="LJG28" s="18"/>
      <c r="LJS28" s="18"/>
      <c r="LKE28" s="18"/>
      <c r="LKQ28" s="18"/>
      <c r="LLC28" s="18"/>
      <c r="LLO28" s="18"/>
      <c r="LMA28" s="18"/>
      <c r="LMM28" s="18"/>
      <c r="LMY28" s="18"/>
      <c r="LNK28" s="18"/>
      <c r="LNW28" s="18"/>
      <c r="LOI28" s="18"/>
      <c r="LOU28" s="18"/>
      <c r="LPG28" s="18"/>
      <c r="LPS28" s="18"/>
      <c r="LQE28" s="18"/>
      <c r="LQQ28" s="18"/>
      <c r="LRC28" s="18"/>
      <c r="LRO28" s="18"/>
      <c r="LSA28" s="18"/>
      <c r="LSM28" s="18"/>
      <c r="LSY28" s="18"/>
      <c r="LTK28" s="18"/>
      <c r="LTW28" s="18"/>
      <c r="LUI28" s="18"/>
      <c r="LUU28" s="18"/>
      <c r="LVG28" s="18"/>
      <c r="LVS28" s="18"/>
      <c r="LWE28" s="18"/>
      <c r="LWQ28" s="18"/>
      <c r="LXC28" s="18"/>
      <c r="LXO28" s="18"/>
      <c r="LYA28" s="18"/>
      <c r="LYM28" s="18"/>
      <c r="LYY28" s="18"/>
      <c r="LZK28" s="18"/>
      <c r="LZW28" s="18"/>
      <c r="MAI28" s="18"/>
      <c r="MAU28" s="18"/>
      <c r="MBG28" s="18"/>
      <c r="MBS28" s="18"/>
      <c r="MCE28" s="18"/>
      <c r="MCQ28" s="18"/>
      <c r="MDC28" s="18"/>
      <c r="MDO28" s="18"/>
      <c r="MEA28" s="18"/>
      <c r="MEM28" s="18"/>
      <c r="MEY28" s="18"/>
      <c r="MFK28" s="18"/>
      <c r="MFW28" s="18"/>
      <c r="MGI28" s="18"/>
      <c r="MGU28" s="18"/>
      <c r="MHG28" s="18"/>
      <c r="MHS28" s="18"/>
      <c r="MIE28" s="18"/>
      <c r="MIQ28" s="18"/>
      <c r="MJC28" s="18"/>
      <c r="MJO28" s="18"/>
      <c r="MKA28" s="18"/>
      <c r="MKM28" s="18"/>
      <c r="MKY28" s="18"/>
      <c r="MLK28" s="18"/>
      <c r="MLW28" s="18"/>
      <c r="MMI28" s="18"/>
      <c r="MMU28" s="18"/>
      <c r="MNG28" s="18"/>
      <c r="MNS28" s="18"/>
      <c r="MOE28" s="18"/>
      <c r="MOQ28" s="18"/>
      <c r="MPC28" s="18"/>
      <c r="MPO28" s="18"/>
      <c r="MQA28" s="18"/>
      <c r="MQM28" s="18"/>
      <c r="MQY28" s="18"/>
      <c r="MRK28" s="18"/>
      <c r="MRW28" s="18"/>
      <c r="MSI28" s="18"/>
      <c r="MSU28" s="18"/>
      <c r="MTG28" s="18"/>
      <c r="MTS28" s="18"/>
      <c r="MUE28" s="18"/>
      <c r="MUQ28" s="18"/>
      <c r="MVC28" s="18"/>
      <c r="MVO28" s="18"/>
      <c r="MWA28" s="18"/>
      <c r="MWM28" s="18"/>
      <c r="MWY28" s="18"/>
      <c r="MXK28" s="18"/>
      <c r="MXW28" s="18"/>
      <c r="MYI28" s="18"/>
      <c r="MYU28" s="18"/>
      <c r="MZG28" s="18"/>
      <c r="MZS28" s="18"/>
      <c r="NAE28" s="18"/>
      <c r="NAQ28" s="18"/>
      <c r="NBC28" s="18"/>
      <c r="NBO28" s="18"/>
      <c r="NCA28" s="18"/>
      <c r="NCM28" s="18"/>
      <c r="NCY28" s="18"/>
      <c r="NDK28" s="18"/>
      <c r="NDW28" s="18"/>
      <c r="NEI28" s="18"/>
      <c r="NEU28" s="18"/>
      <c r="NFG28" s="18"/>
      <c r="NFS28" s="18"/>
      <c r="NGE28" s="18"/>
      <c r="NGQ28" s="18"/>
      <c r="NHC28" s="18"/>
      <c r="NHO28" s="18"/>
      <c r="NIA28" s="18"/>
      <c r="NIM28" s="18"/>
      <c r="NIY28" s="18"/>
      <c r="NJK28" s="18"/>
      <c r="NJW28" s="18"/>
      <c r="NKI28" s="18"/>
      <c r="NKU28" s="18"/>
      <c r="NLG28" s="18"/>
      <c r="NLS28" s="18"/>
      <c r="NME28" s="18"/>
      <c r="NMQ28" s="18"/>
      <c r="NNC28" s="18"/>
      <c r="NNO28" s="18"/>
      <c r="NOA28" s="18"/>
      <c r="NOM28" s="18"/>
      <c r="NOY28" s="18"/>
      <c r="NPK28" s="18"/>
      <c r="NPW28" s="18"/>
      <c r="NQI28" s="18"/>
      <c r="NQU28" s="18"/>
      <c r="NRG28" s="18"/>
      <c r="NRS28" s="18"/>
      <c r="NSE28" s="18"/>
      <c r="NSQ28" s="18"/>
      <c r="NTC28" s="18"/>
      <c r="NTO28" s="18"/>
      <c r="NUA28" s="18"/>
      <c r="NUM28" s="18"/>
      <c r="NUY28" s="18"/>
      <c r="NVK28" s="18"/>
      <c r="NVW28" s="18"/>
      <c r="NWI28" s="18"/>
      <c r="NWU28" s="18"/>
      <c r="NXG28" s="18"/>
      <c r="NXS28" s="18"/>
      <c r="NYE28" s="18"/>
      <c r="NYQ28" s="18"/>
      <c r="NZC28" s="18"/>
      <c r="NZO28" s="18"/>
      <c r="OAA28" s="18"/>
      <c r="OAM28" s="18"/>
      <c r="OAY28" s="18"/>
      <c r="OBK28" s="18"/>
      <c r="OBW28" s="18"/>
      <c r="OCI28" s="18"/>
      <c r="OCU28" s="18"/>
      <c r="ODG28" s="18"/>
      <c r="ODS28" s="18"/>
      <c r="OEE28" s="18"/>
      <c r="OEQ28" s="18"/>
      <c r="OFC28" s="18"/>
      <c r="OFO28" s="18"/>
      <c r="OGA28" s="18"/>
      <c r="OGM28" s="18"/>
      <c r="OGY28" s="18"/>
      <c r="OHK28" s="18"/>
      <c r="OHW28" s="18"/>
      <c r="OII28" s="18"/>
      <c r="OIU28" s="18"/>
      <c r="OJG28" s="18"/>
      <c r="OJS28" s="18"/>
      <c r="OKE28" s="18"/>
      <c r="OKQ28" s="18"/>
      <c r="OLC28" s="18"/>
      <c r="OLO28" s="18"/>
      <c r="OMA28" s="18"/>
      <c r="OMM28" s="18"/>
      <c r="OMY28" s="18"/>
      <c r="ONK28" s="18"/>
      <c r="ONW28" s="18"/>
      <c r="OOI28" s="18"/>
      <c r="OOU28" s="18"/>
      <c r="OPG28" s="18"/>
      <c r="OPS28" s="18"/>
      <c r="OQE28" s="18"/>
      <c r="OQQ28" s="18"/>
      <c r="ORC28" s="18"/>
      <c r="ORO28" s="18"/>
      <c r="OSA28" s="18"/>
      <c r="OSM28" s="18"/>
      <c r="OSY28" s="18"/>
      <c r="OTK28" s="18"/>
      <c r="OTW28" s="18"/>
      <c r="OUI28" s="18"/>
      <c r="OUU28" s="18"/>
      <c r="OVG28" s="18"/>
      <c r="OVS28" s="18"/>
      <c r="OWE28" s="18"/>
      <c r="OWQ28" s="18"/>
      <c r="OXC28" s="18"/>
      <c r="OXO28" s="18"/>
      <c r="OYA28" s="18"/>
      <c r="OYM28" s="18"/>
      <c r="OYY28" s="18"/>
      <c r="OZK28" s="18"/>
      <c r="OZW28" s="18"/>
      <c r="PAI28" s="18"/>
      <c r="PAU28" s="18"/>
      <c r="PBG28" s="18"/>
      <c r="PBS28" s="18"/>
      <c r="PCE28" s="18"/>
      <c r="PCQ28" s="18"/>
      <c r="PDC28" s="18"/>
      <c r="PDO28" s="18"/>
      <c r="PEA28" s="18"/>
      <c r="PEM28" s="18"/>
      <c r="PEY28" s="18"/>
      <c r="PFK28" s="18"/>
      <c r="PFW28" s="18"/>
      <c r="PGI28" s="18"/>
      <c r="PGU28" s="18"/>
      <c r="PHG28" s="18"/>
      <c r="PHS28" s="18"/>
      <c r="PIE28" s="18"/>
      <c r="PIQ28" s="18"/>
      <c r="PJC28" s="18"/>
      <c r="PJO28" s="18"/>
      <c r="PKA28" s="18"/>
      <c r="PKM28" s="18"/>
      <c r="PKY28" s="18"/>
      <c r="PLK28" s="18"/>
      <c r="PLW28" s="18"/>
      <c r="PMI28" s="18"/>
      <c r="PMU28" s="18"/>
      <c r="PNG28" s="18"/>
      <c r="PNS28" s="18"/>
      <c r="POE28" s="18"/>
      <c r="POQ28" s="18"/>
      <c r="PPC28" s="18"/>
      <c r="PPO28" s="18"/>
      <c r="PQA28" s="18"/>
      <c r="PQM28" s="18"/>
      <c r="PQY28" s="18"/>
      <c r="PRK28" s="18"/>
      <c r="PRW28" s="18"/>
      <c r="PSI28" s="18"/>
      <c r="PSU28" s="18"/>
      <c r="PTG28" s="18"/>
      <c r="PTS28" s="18"/>
      <c r="PUE28" s="18"/>
      <c r="PUQ28" s="18"/>
      <c r="PVC28" s="18"/>
      <c r="PVO28" s="18"/>
      <c r="PWA28" s="18"/>
      <c r="PWM28" s="18"/>
      <c r="PWY28" s="18"/>
      <c r="PXK28" s="18"/>
      <c r="PXW28" s="18"/>
      <c r="PYI28" s="18"/>
      <c r="PYU28" s="18"/>
      <c r="PZG28" s="18"/>
      <c r="PZS28" s="18"/>
      <c r="QAE28" s="18"/>
      <c r="QAQ28" s="18"/>
      <c r="QBC28" s="18"/>
      <c r="QBO28" s="18"/>
      <c r="QCA28" s="18"/>
      <c r="QCM28" s="18"/>
      <c r="QCY28" s="18"/>
      <c r="QDK28" s="18"/>
      <c r="QDW28" s="18"/>
      <c r="QEI28" s="18"/>
      <c r="QEU28" s="18"/>
      <c r="QFG28" s="18"/>
      <c r="QFS28" s="18"/>
      <c r="QGE28" s="18"/>
      <c r="QGQ28" s="18"/>
      <c r="QHC28" s="18"/>
      <c r="QHO28" s="18"/>
      <c r="QIA28" s="18"/>
      <c r="QIM28" s="18"/>
      <c r="QIY28" s="18"/>
      <c r="QJK28" s="18"/>
      <c r="QJW28" s="18"/>
      <c r="QKI28" s="18"/>
      <c r="QKU28" s="18"/>
      <c r="QLG28" s="18"/>
      <c r="QLS28" s="18"/>
      <c r="QME28" s="18"/>
      <c r="QMQ28" s="18"/>
      <c r="QNC28" s="18"/>
      <c r="QNO28" s="18"/>
      <c r="QOA28" s="18"/>
      <c r="QOM28" s="18"/>
      <c r="QOY28" s="18"/>
      <c r="QPK28" s="18"/>
      <c r="QPW28" s="18"/>
      <c r="QQI28" s="18"/>
      <c r="QQU28" s="18"/>
      <c r="QRG28" s="18"/>
      <c r="QRS28" s="18"/>
      <c r="QSE28" s="18"/>
      <c r="QSQ28" s="18"/>
      <c r="QTC28" s="18"/>
      <c r="QTO28" s="18"/>
      <c r="QUA28" s="18"/>
      <c r="QUM28" s="18"/>
      <c r="QUY28" s="18"/>
      <c r="QVK28" s="18"/>
      <c r="QVW28" s="18"/>
      <c r="QWI28" s="18"/>
      <c r="QWU28" s="18"/>
      <c r="QXG28" s="18"/>
      <c r="QXS28" s="18"/>
      <c r="QYE28" s="18"/>
      <c r="QYQ28" s="18"/>
      <c r="QZC28" s="18"/>
      <c r="QZO28" s="18"/>
      <c r="RAA28" s="18"/>
      <c r="RAM28" s="18"/>
      <c r="RAY28" s="18"/>
      <c r="RBK28" s="18"/>
      <c r="RBW28" s="18"/>
      <c r="RCI28" s="18"/>
      <c r="RCU28" s="18"/>
      <c r="RDG28" s="18"/>
      <c r="RDS28" s="18"/>
      <c r="REE28" s="18"/>
      <c r="REQ28" s="18"/>
      <c r="RFC28" s="18"/>
      <c r="RFO28" s="18"/>
      <c r="RGA28" s="18"/>
      <c r="RGM28" s="18"/>
      <c r="RGY28" s="18"/>
      <c r="RHK28" s="18"/>
      <c r="RHW28" s="18"/>
      <c r="RII28" s="18"/>
      <c r="RIU28" s="18"/>
      <c r="RJG28" s="18"/>
      <c r="RJS28" s="18"/>
      <c r="RKE28" s="18"/>
      <c r="RKQ28" s="18"/>
      <c r="RLC28" s="18"/>
      <c r="RLO28" s="18"/>
      <c r="RMA28" s="18"/>
      <c r="RMM28" s="18"/>
      <c r="RMY28" s="18"/>
      <c r="RNK28" s="18"/>
      <c r="RNW28" s="18"/>
      <c r="ROI28" s="18"/>
      <c r="ROU28" s="18"/>
      <c r="RPG28" s="18"/>
      <c r="RPS28" s="18"/>
      <c r="RQE28" s="18"/>
      <c r="RQQ28" s="18"/>
      <c r="RRC28" s="18"/>
      <c r="RRO28" s="18"/>
      <c r="RSA28" s="18"/>
      <c r="RSM28" s="18"/>
      <c r="RSY28" s="18"/>
      <c r="RTK28" s="18"/>
      <c r="RTW28" s="18"/>
      <c r="RUI28" s="18"/>
      <c r="RUU28" s="18"/>
      <c r="RVG28" s="18"/>
      <c r="RVS28" s="18"/>
      <c r="RWE28" s="18"/>
      <c r="RWQ28" s="18"/>
      <c r="RXC28" s="18"/>
      <c r="RXO28" s="18"/>
      <c r="RYA28" s="18"/>
      <c r="RYM28" s="18"/>
      <c r="RYY28" s="18"/>
      <c r="RZK28" s="18"/>
      <c r="RZW28" s="18"/>
      <c r="SAI28" s="18"/>
      <c r="SAU28" s="18"/>
      <c r="SBG28" s="18"/>
      <c r="SBS28" s="18"/>
      <c r="SCE28" s="18"/>
      <c r="SCQ28" s="18"/>
      <c r="SDC28" s="18"/>
      <c r="SDO28" s="18"/>
      <c r="SEA28" s="18"/>
      <c r="SEM28" s="18"/>
      <c r="SEY28" s="18"/>
      <c r="SFK28" s="18"/>
      <c r="SFW28" s="18"/>
      <c r="SGI28" s="18"/>
      <c r="SGU28" s="18"/>
      <c r="SHG28" s="18"/>
      <c r="SHS28" s="18"/>
      <c r="SIE28" s="18"/>
      <c r="SIQ28" s="18"/>
      <c r="SJC28" s="18"/>
      <c r="SJO28" s="18"/>
      <c r="SKA28" s="18"/>
      <c r="SKM28" s="18"/>
      <c r="SKY28" s="18"/>
      <c r="SLK28" s="18"/>
      <c r="SLW28" s="18"/>
      <c r="SMI28" s="18"/>
      <c r="SMU28" s="18"/>
      <c r="SNG28" s="18"/>
      <c r="SNS28" s="18"/>
      <c r="SOE28" s="18"/>
      <c r="SOQ28" s="18"/>
      <c r="SPC28" s="18"/>
      <c r="SPO28" s="18"/>
      <c r="SQA28" s="18"/>
      <c r="SQM28" s="18"/>
      <c r="SQY28" s="18"/>
      <c r="SRK28" s="18"/>
      <c r="SRW28" s="18"/>
      <c r="SSI28" s="18"/>
      <c r="SSU28" s="18"/>
      <c r="STG28" s="18"/>
      <c r="STS28" s="18"/>
      <c r="SUE28" s="18"/>
      <c r="SUQ28" s="18"/>
      <c r="SVC28" s="18"/>
      <c r="SVO28" s="18"/>
      <c r="SWA28" s="18"/>
      <c r="SWM28" s="18"/>
      <c r="SWY28" s="18"/>
      <c r="SXK28" s="18"/>
      <c r="SXW28" s="18"/>
      <c r="SYI28" s="18"/>
      <c r="SYU28" s="18"/>
      <c r="SZG28" s="18"/>
      <c r="SZS28" s="18"/>
      <c r="TAE28" s="18"/>
      <c r="TAQ28" s="18"/>
      <c r="TBC28" s="18"/>
      <c r="TBO28" s="18"/>
      <c r="TCA28" s="18"/>
      <c r="TCM28" s="18"/>
      <c r="TCY28" s="18"/>
      <c r="TDK28" s="18"/>
      <c r="TDW28" s="18"/>
      <c r="TEI28" s="18"/>
      <c r="TEU28" s="18"/>
      <c r="TFG28" s="18"/>
      <c r="TFS28" s="18"/>
      <c r="TGE28" s="18"/>
      <c r="TGQ28" s="18"/>
      <c r="THC28" s="18"/>
      <c r="THO28" s="18"/>
      <c r="TIA28" s="18"/>
      <c r="TIM28" s="18"/>
      <c r="TIY28" s="18"/>
      <c r="TJK28" s="18"/>
      <c r="TJW28" s="18"/>
      <c r="TKI28" s="18"/>
      <c r="TKU28" s="18"/>
      <c r="TLG28" s="18"/>
      <c r="TLS28" s="18"/>
      <c r="TME28" s="18"/>
      <c r="TMQ28" s="18"/>
      <c r="TNC28" s="18"/>
      <c r="TNO28" s="18"/>
      <c r="TOA28" s="18"/>
      <c r="TOM28" s="18"/>
      <c r="TOY28" s="18"/>
      <c r="TPK28" s="18"/>
      <c r="TPW28" s="18"/>
      <c r="TQI28" s="18"/>
      <c r="TQU28" s="18"/>
      <c r="TRG28" s="18"/>
      <c r="TRS28" s="18"/>
      <c r="TSE28" s="18"/>
      <c r="TSQ28" s="18"/>
      <c r="TTC28" s="18"/>
      <c r="TTO28" s="18"/>
      <c r="TUA28" s="18"/>
      <c r="TUM28" s="18"/>
      <c r="TUY28" s="18"/>
      <c r="TVK28" s="18"/>
      <c r="TVW28" s="18"/>
      <c r="TWI28" s="18"/>
      <c r="TWU28" s="18"/>
      <c r="TXG28" s="18"/>
      <c r="TXS28" s="18"/>
      <c r="TYE28" s="18"/>
      <c r="TYQ28" s="18"/>
      <c r="TZC28" s="18"/>
      <c r="TZO28" s="18"/>
      <c r="UAA28" s="18"/>
      <c r="UAM28" s="18"/>
      <c r="UAY28" s="18"/>
      <c r="UBK28" s="18"/>
      <c r="UBW28" s="18"/>
      <c r="UCI28" s="18"/>
      <c r="UCU28" s="18"/>
      <c r="UDG28" s="18"/>
      <c r="UDS28" s="18"/>
      <c r="UEE28" s="18"/>
      <c r="UEQ28" s="18"/>
      <c r="UFC28" s="18"/>
      <c r="UFO28" s="18"/>
      <c r="UGA28" s="18"/>
      <c r="UGM28" s="18"/>
      <c r="UGY28" s="18"/>
      <c r="UHK28" s="18"/>
      <c r="UHW28" s="18"/>
      <c r="UII28" s="18"/>
      <c r="UIU28" s="18"/>
      <c r="UJG28" s="18"/>
      <c r="UJS28" s="18"/>
      <c r="UKE28" s="18"/>
      <c r="UKQ28" s="18"/>
      <c r="ULC28" s="18"/>
      <c r="ULO28" s="18"/>
      <c r="UMA28" s="18"/>
      <c r="UMM28" s="18"/>
      <c r="UMY28" s="18"/>
      <c r="UNK28" s="18"/>
      <c r="UNW28" s="18"/>
      <c r="UOI28" s="18"/>
      <c r="UOU28" s="18"/>
      <c r="UPG28" s="18"/>
      <c r="UPS28" s="18"/>
      <c r="UQE28" s="18"/>
      <c r="UQQ28" s="18"/>
      <c r="URC28" s="18"/>
      <c r="URO28" s="18"/>
      <c r="USA28" s="18"/>
      <c r="USM28" s="18"/>
      <c r="USY28" s="18"/>
      <c r="UTK28" s="18"/>
      <c r="UTW28" s="18"/>
      <c r="UUI28" s="18"/>
      <c r="UUU28" s="18"/>
      <c r="UVG28" s="18"/>
      <c r="UVS28" s="18"/>
      <c r="UWE28" s="18"/>
      <c r="UWQ28" s="18"/>
      <c r="UXC28" s="18"/>
      <c r="UXO28" s="18"/>
      <c r="UYA28" s="18"/>
      <c r="UYM28" s="18"/>
      <c r="UYY28" s="18"/>
      <c r="UZK28" s="18"/>
      <c r="UZW28" s="18"/>
      <c r="VAI28" s="18"/>
      <c r="VAU28" s="18"/>
      <c r="VBG28" s="18"/>
      <c r="VBS28" s="18"/>
      <c r="VCE28" s="18"/>
      <c r="VCQ28" s="18"/>
      <c r="VDC28" s="18"/>
      <c r="VDO28" s="18"/>
      <c r="VEA28" s="18"/>
      <c r="VEM28" s="18"/>
      <c r="VEY28" s="18"/>
      <c r="VFK28" s="18"/>
      <c r="VFW28" s="18"/>
      <c r="VGI28" s="18"/>
      <c r="VGU28" s="18"/>
      <c r="VHG28" s="18"/>
      <c r="VHS28" s="18"/>
      <c r="VIE28" s="18"/>
      <c r="VIQ28" s="18"/>
      <c r="VJC28" s="18"/>
      <c r="VJO28" s="18"/>
      <c r="VKA28" s="18"/>
      <c r="VKM28" s="18"/>
      <c r="VKY28" s="18"/>
      <c r="VLK28" s="18"/>
      <c r="VLW28" s="18"/>
      <c r="VMI28" s="18"/>
      <c r="VMU28" s="18"/>
      <c r="VNG28" s="18"/>
      <c r="VNS28" s="18"/>
      <c r="VOE28" s="18"/>
      <c r="VOQ28" s="18"/>
      <c r="VPC28" s="18"/>
      <c r="VPO28" s="18"/>
      <c r="VQA28" s="18"/>
      <c r="VQM28" s="18"/>
      <c r="VQY28" s="18"/>
      <c r="VRK28" s="18"/>
      <c r="VRW28" s="18"/>
      <c r="VSI28" s="18"/>
      <c r="VSU28" s="18"/>
      <c r="VTG28" s="18"/>
      <c r="VTS28" s="18"/>
      <c r="VUE28" s="18"/>
      <c r="VUQ28" s="18"/>
      <c r="VVC28" s="18"/>
      <c r="VVO28" s="18"/>
      <c r="VWA28" s="18"/>
      <c r="VWM28" s="18"/>
      <c r="VWY28" s="18"/>
      <c r="VXK28" s="18"/>
      <c r="VXW28" s="18"/>
      <c r="VYI28" s="18"/>
      <c r="VYU28" s="18"/>
      <c r="VZG28" s="18"/>
      <c r="VZS28" s="18"/>
      <c r="WAE28" s="18"/>
      <c r="WAQ28" s="18"/>
      <c r="WBC28" s="18"/>
      <c r="WBO28" s="18"/>
      <c r="WCA28" s="18"/>
      <c r="WCM28" s="18"/>
      <c r="WCY28" s="18"/>
      <c r="WDK28" s="18"/>
      <c r="WDW28" s="18"/>
      <c r="WEI28" s="18"/>
      <c r="WEU28" s="18"/>
      <c r="WFG28" s="18"/>
      <c r="WFS28" s="18"/>
      <c r="WGE28" s="18"/>
      <c r="WGQ28" s="18"/>
      <c r="WHC28" s="18"/>
      <c r="WHO28" s="18"/>
      <c r="WIA28" s="18"/>
      <c r="WIM28" s="18"/>
      <c r="WIY28" s="18"/>
      <c r="WJK28" s="18"/>
      <c r="WJW28" s="18"/>
      <c r="WKI28" s="18"/>
      <c r="WKU28" s="18"/>
      <c r="WLG28" s="18"/>
      <c r="WLS28" s="18"/>
      <c r="WME28" s="18"/>
      <c r="WMQ28" s="18"/>
      <c r="WNC28" s="18"/>
      <c r="WNO28" s="18"/>
      <c r="WOA28" s="18"/>
      <c r="WOM28" s="18"/>
      <c r="WOY28" s="18"/>
      <c r="WPK28" s="18"/>
      <c r="WPW28" s="18"/>
      <c r="WQI28" s="18"/>
      <c r="WQU28" s="18"/>
      <c r="WRG28" s="18"/>
      <c r="WRS28" s="18"/>
      <c r="WSE28" s="18"/>
      <c r="WSQ28" s="18"/>
      <c r="WTC28" s="18"/>
      <c r="WTO28" s="18"/>
      <c r="WUA28" s="18"/>
      <c r="WUM28" s="18"/>
      <c r="WUY28" s="18"/>
      <c r="WVK28" s="18"/>
      <c r="WVW28" s="18"/>
      <c r="WWI28" s="18"/>
      <c r="WWU28" s="18"/>
      <c r="WXG28" s="18"/>
      <c r="WXS28" s="18"/>
      <c r="WYE28" s="18"/>
      <c r="WYQ28" s="18"/>
      <c r="WZC28" s="18"/>
      <c r="WZO28" s="18"/>
      <c r="XAA28" s="18"/>
      <c r="XAM28" s="18"/>
      <c r="XAY28" s="18"/>
      <c r="XBK28" s="18"/>
      <c r="XBW28" s="18"/>
      <c r="XCI28" s="18"/>
      <c r="XCU28" s="18"/>
      <c r="XDG28" s="18"/>
      <c r="XDS28" s="18"/>
      <c r="XEE28" s="18"/>
    </row>
    <row r="29" spans="1:1023 1035:2043 2055:3063 3075:4095 4107:5115 5127:6135 6147:7167 7179:8187 8199:9207 9219:10239 10251:11259 11271:12279 12291:13311 13323:14331 14343:15351 15363:16359" x14ac:dyDescent="0.3">
      <c r="B29" s="59"/>
      <c r="C29" s="59"/>
      <c r="D29" s="59"/>
      <c r="E29" s="59"/>
      <c r="F29" s="59"/>
      <c r="G29" s="59"/>
      <c r="H29" s="59"/>
      <c r="I29" s="59"/>
      <c r="J29" s="59"/>
      <c r="K29" s="58"/>
      <c r="L29" s="59"/>
      <c r="M29" s="59"/>
      <c r="N29" s="59"/>
      <c r="P29" s="26"/>
      <c r="Q29" s="26"/>
      <c r="R29" s="26"/>
      <c r="S29" s="26"/>
    </row>
    <row r="30" spans="1:1023 1035:2043 2055:3063 3075:4095 4107:5115 5127:6135 6147:7167 7179:8187 8199:9207 9219:10239 10251:11259 11271:12279 12291:13311 13323:14331 14343:15351 15363:16359" x14ac:dyDescent="0.3">
      <c r="P30" s="26"/>
      <c r="Q30" s="26"/>
      <c r="R30" s="26"/>
      <c r="S30" s="26"/>
    </row>
    <row r="31" spans="1:1023 1035:2043 2055:3063 3075:4095 4107:5115 5127:6135 6147:7167 7179:8187 8199:9207 9219:10239 10251:11259 11271:12279 12291:13311 13323:14331 14343:15351 15363:16359" x14ac:dyDescent="0.3">
      <c r="A31" s="75" t="s">
        <v>127</v>
      </c>
      <c r="B31" s="76"/>
      <c r="C31" s="76"/>
      <c r="D31" s="76"/>
      <c r="E31" s="76"/>
      <c r="F31" s="76"/>
      <c r="G31" s="76"/>
      <c r="H31" s="76"/>
      <c r="I31" s="76"/>
      <c r="J31" s="76"/>
      <c r="K31" s="76"/>
      <c r="L31" s="76"/>
      <c r="M31" s="76"/>
      <c r="N31" s="77"/>
      <c r="P31" s="26"/>
      <c r="Q31" s="26"/>
      <c r="R31" s="26"/>
      <c r="S31" s="26"/>
    </row>
    <row r="32" spans="1:1023 1035:2043 2055:3063 3075:4095 4107:5115 5127:6135 6147:7167 7179:8187 8199:9207 9219:10239 10251:11259 11271:12279 12291:13311 13323:14331 14343:15351 15363:16359" x14ac:dyDescent="0.3">
      <c r="A32" s="81"/>
      <c r="B32" s="82"/>
      <c r="C32" s="82"/>
      <c r="D32" s="82"/>
      <c r="E32" s="82"/>
      <c r="F32" s="82"/>
      <c r="G32" s="82"/>
      <c r="H32" s="82"/>
      <c r="I32" s="82"/>
      <c r="J32" s="82"/>
      <c r="K32" s="82"/>
      <c r="L32" s="82"/>
      <c r="M32" s="82"/>
      <c r="N32" s="83"/>
      <c r="P32" s="26"/>
      <c r="Q32" s="26"/>
      <c r="R32" s="26"/>
      <c r="S32" s="26"/>
    </row>
    <row r="33" spans="1:19" x14ac:dyDescent="0.3">
      <c r="P33" s="26"/>
      <c r="Q33" s="26"/>
      <c r="R33" s="26"/>
      <c r="S33" s="26"/>
    </row>
    <row r="34" spans="1:19" x14ac:dyDescent="0.3">
      <c r="A34" s="93" t="s">
        <v>125</v>
      </c>
      <c r="B34" s="94"/>
      <c r="C34" s="94"/>
      <c r="D34" s="94"/>
      <c r="E34" s="94"/>
      <c r="F34" s="94"/>
      <c r="G34" s="94"/>
      <c r="H34" s="94"/>
      <c r="I34" s="94"/>
      <c r="J34" s="94"/>
      <c r="K34" s="94"/>
      <c r="L34" s="94"/>
      <c r="M34" s="94"/>
      <c r="N34" s="95"/>
      <c r="P34" s="26"/>
      <c r="Q34" s="26"/>
      <c r="R34" s="26"/>
      <c r="S34" s="26"/>
    </row>
    <row r="35" spans="1:19" x14ac:dyDescent="0.3">
      <c r="D35" s="60"/>
      <c r="E35" s="60"/>
      <c r="F35" s="60"/>
      <c r="G35" s="60"/>
      <c r="H35" s="60"/>
      <c r="I35" s="60"/>
      <c r="J35" s="60"/>
    </row>
    <row r="37" spans="1:19" x14ac:dyDescent="0.3">
      <c r="D37" s="60"/>
      <c r="E37" s="60"/>
      <c r="F37" s="60"/>
      <c r="G37" s="60"/>
      <c r="H37" s="60"/>
      <c r="I37" s="60"/>
      <c r="J37" s="60"/>
    </row>
    <row r="38" spans="1:19" x14ac:dyDescent="0.3">
      <c r="D38" s="60"/>
      <c r="E38" s="60"/>
      <c r="F38" s="60"/>
      <c r="G38" s="60"/>
      <c r="H38" s="60"/>
      <c r="I38" s="60"/>
      <c r="J38" s="60"/>
    </row>
    <row r="39" spans="1:19" x14ac:dyDescent="0.3">
      <c r="D39" s="60"/>
      <c r="E39" s="60"/>
      <c r="F39" s="60"/>
      <c r="G39" s="60"/>
      <c r="H39" s="60"/>
      <c r="I39" s="60"/>
      <c r="J39" s="60"/>
    </row>
    <row r="40" spans="1:19" x14ac:dyDescent="0.3">
      <c r="J40" s="60"/>
    </row>
    <row r="42" spans="1:19" x14ac:dyDescent="0.3">
      <c r="J42" s="61"/>
    </row>
    <row r="43" spans="1:19" x14ac:dyDescent="0.3">
      <c r="D43" s="61"/>
      <c r="E43" s="61"/>
      <c r="G43" s="61"/>
      <c r="H43" s="61"/>
      <c r="I43" s="61"/>
      <c r="J43" s="61"/>
    </row>
    <row r="44" spans="1:19" x14ac:dyDescent="0.3">
      <c r="D44" s="61"/>
      <c r="E44" s="61"/>
      <c r="F44" s="61"/>
      <c r="G44" s="61"/>
      <c r="H44" s="61"/>
      <c r="I44" s="61"/>
      <c r="J44" s="61"/>
    </row>
    <row r="45" spans="1:19" x14ac:dyDescent="0.3">
      <c r="D45" s="61"/>
      <c r="E45" s="61"/>
      <c r="F45" s="61"/>
      <c r="G45" s="61"/>
      <c r="H45" s="61"/>
      <c r="I45" s="61"/>
      <c r="J45" s="61"/>
    </row>
  </sheetData>
  <mergeCells count="2">
    <mergeCell ref="A34:N34"/>
    <mergeCell ref="A31:N32"/>
  </mergeCells>
  <pageMargins left="0.7" right="0.7" top="0.75" bottom="0.75" header="0.3" footer="0.3"/>
  <pageSetup paperSize="304"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08DF05AF75D44AEF9EB31F22CBCEA" ma:contentTypeVersion="18" ma:contentTypeDescription="Create a new document." ma:contentTypeScope="" ma:versionID="e6f1cc9f7fae20c6ded264774d0821ce">
  <xsd:schema xmlns:xsd="http://www.w3.org/2001/XMLSchema" xmlns:xs="http://www.w3.org/2001/XMLSchema" xmlns:p="http://schemas.microsoft.com/office/2006/metadata/properties" xmlns:ns2="fe2dcbe2-4e8e-4629-b197-82ae287d7d36" xmlns:ns3="9a8df84f-07e5-4120-8fc1-bf0494d5fc42" targetNamespace="http://schemas.microsoft.com/office/2006/metadata/properties" ma:root="true" ma:fieldsID="8ab4857ba2f935f9e02f182d71d258fd" ns2:_="" ns3:_="">
    <xsd:import namespace="fe2dcbe2-4e8e-4629-b197-82ae287d7d36"/>
    <xsd:import namespace="9a8df84f-07e5-4120-8fc1-bf0494d5fc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dcbe2-4e8e-4629-b197-82ae287d7d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087277-d571-4fe7-be4d-9b9cbe8d88df}" ma:internalName="TaxCatchAll" ma:showField="CatchAllData" ma:web="fe2dcbe2-4e8e-4629-b197-82ae287d7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8df84f-07e5-4120-8fc1-bf0494d5fc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d5c078-b1c9-448c-827a-ca010be9783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2dcbe2-4e8e-4629-b197-82ae287d7d36" xsi:nil="true"/>
    <lcf76f155ced4ddcb4097134ff3c332f xmlns="9a8df84f-07e5-4120-8fc1-bf0494d5fc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E99B4D-DA62-4A3A-8F10-DD0185E59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dcbe2-4e8e-4629-b197-82ae287d7d36"/>
    <ds:schemaRef ds:uri="9a8df84f-07e5-4120-8fc1-bf0494d5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941C3F-B058-4DCD-82AA-6F559FDDA9CF}">
  <ds:schemaRefs>
    <ds:schemaRef ds:uri="http://schemas.microsoft.com/sharepoint/v3/contenttype/forms"/>
  </ds:schemaRefs>
</ds:datastoreItem>
</file>

<file path=customXml/itemProps3.xml><?xml version="1.0" encoding="utf-8"?>
<ds:datastoreItem xmlns:ds="http://schemas.openxmlformats.org/officeDocument/2006/customXml" ds:itemID="{A0BED326-B723-47B5-BCE2-AA74A4BD2524}">
  <ds:schemaRefs>
    <ds:schemaRef ds:uri="http://schemas.microsoft.com/office/2006/metadata/properties"/>
    <ds:schemaRef ds:uri="http://schemas.microsoft.com/office/infopath/2007/PartnerControls"/>
    <ds:schemaRef ds:uri="fe2dcbe2-4e8e-4629-b197-82ae287d7d36"/>
    <ds:schemaRef ds:uri="9a8df84f-07e5-4120-8fc1-bf0494d5fc42"/>
  </ds:schemaRefs>
</ds:datastoreItem>
</file>

<file path=docMetadata/LabelInfo.xml><?xml version="1.0" encoding="utf-8"?>
<clbl:labelList xmlns:clbl="http://schemas.microsoft.com/office/2020/mipLabelMetadata">
  <clbl:label id="{b04ca17c-33fe-4e0f-9420-8297190e46b9}" enabled="0" method="" siteId="{b04ca17c-33fe-4e0f-9420-8297190e4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PnL</vt:lpstr>
      <vt:lpstr>BS</vt:lpstr>
      <vt:lpstr>CF</vt:lpstr>
      <vt:lpstr>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Bingefors</dc:creator>
  <cp:keywords/>
  <dc:description/>
  <cp:lastModifiedBy>Tom Rogn</cp:lastModifiedBy>
  <cp:revision/>
  <dcterms:created xsi:type="dcterms:W3CDTF">2015-06-05T18:17:20Z</dcterms:created>
  <dcterms:modified xsi:type="dcterms:W3CDTF">2024-05-12T16:59:28Z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0x01010066C08DF05AF75D44AEF9EB31F22CBCEA</vt:lpwstr>
  </property>
</Properties>
</file>